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_Teaching\Senior seminar\_old material\16-17\Puerto Rico\African dust &amp; bromeliads\manuscript files\"/>
    </mc:Choice>
  </mc:AlternateContent>
  <bookViews>
    <workbookView xWindow="0" yWindow="0" windowWidth="28800" windowHeight="11850"/>
  </bookViews>
  <sheets>
    <sheet name="elemental result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O49" i="1" l="1"/>
  <c r="BZ49" i="1" s="1"/>
  <c r="BO50" i="1"/>
  <c r="BZ50" i="1" s="1"/>
  <c r="BO51" i="1"/>
  <c r="BZ51" i="1" s="1"/>
  <c r="BO52" i="1"/>
  <c r="BY52" i="1" s="1"/>
  <c r="BO53" i="1"/>
  <c r="BZ53" i="1" s="1"/>
  <c r="BO54" i="1"/>
  <c r="CA54" i="1" s="1"/>
  <c r="BO55" i="1"/>
  <c r="BZ55" i="1" s="1"/>
  <c r="BO56" i="1"/>
  <c r="BY56" i="1" s="1"/>
  <c r="BO57" i="1"/>
  <c r="BZ57" i="1" s="1"/>
  <c r="BO48" i="1"/>
  <c r="CA48" i="1" s="1"/>
  <c r="BG48" i="1"/>
  <c r="BH48" i="1" s="1"/>
  <c r="BI48" i="1"/>
  <c r="BJ48" i="1"/>
  <c r="BN48" i="1"/>
  <c r="BU48" i="1" s="1"/>
  <c r="BQ48" i="1"/>
  <c r="BS48" i="1"/>
  <c r="BG49" i="1"/>
  <c r="BH49" i="1" s="1"/>
  <c r="BI49" i="1"/>
  <c r="BJ49" i="1"/>
  <c r="BN49" i="1"/>
  <c r="BU49" i="1" s="1"/>
  <c r="BQ49" i="1"/>
  <c r="BS49" i="1"/>
  <c r="BG50" i="1"/>
  <c r="BH50" i="1" s="1"/>
  <c r="BI50" i="1"/>
  <c r="BJ50" i="1"/>
  <c r="BN50" i="1"/>
  <c r="BU50" i="1" s="1"/>
  <c r="BQ50" i="1"/>
  <c r="BS50" i="1"/>
  <c r="BG51" i="1"/>
  <c r="BH51" i="1" s="1"/>
  <c r="BI51" i="1"/>
  <c r="BJ51" i="1"/>
  <c r="BN51" i="1"/>
  <c r="BU51" i="1" s="1"/>
  <c r="BQ51" i="1"/>
  <c r="BS51" i="1"/>
  <c r="BY51" i="1"/>
  <c r="CA51" i="1"/>
  <c r="BG52" i="1"/>
  <c r="BH52" i="1" s="1"/>
  <c r="BI52" i="1"/>
  <c r="BJ52" i="1"/>
  <c r="BN52" i="1"/>
  <c r="BU52" i="1" s="1"/>
  <c r="BQ52" i="1"/>
  <c r="BS52" i="1"/>
  <c r="BG53" i="1"/>
  <c r="BH53" i="1" s="1"/>
  <c r="BI53" i="1"/>
  <c r="BJ53" i="1"/>
  <c r="BN53" i="1"/>
  <c r="BU53" i="1" s="1"/>
  <c r="BQ53" i="1"/>
  <c r="BS53" i="1"/>
  <c r="BY53" i="1"/>
  <c r="BG54" i="1"/>
  <c r="BH54" i="1" s="1"/>
  <c r="BI54" i="1"/>
  <c r="BJ54" i="1"/>
  <c r="BN54" i="1"/>
  <c r="BU54" i="1" s="1"/>
  <c r="BQ54" i="1"/>
  <c r="BS54" i="1"/>
  <c r="BG55" i="1"/>
  <c r="BH55" i="1" s="1"/>
  <c r="BI55" i="1"/>
  <c r="BJ55" i="1"/>
  <c r="BN55" i="1"/>
  <c r="BU55" i="1" s="1"/>
  <c r="BQ55" i="1"/>
  <c r="BS55" i="1"/>
  <c r="BG56" i="1"/>
  <c r="BH56" i="1" s="1"/>
  <c r="BI56" i="1"/>
  <c r="BJ56" i="1"/>
  <c r="BN56" i="1"/>
  <c r="BU56" i="1" s="1"/>
  <c r="BQ56" i="1"/>
  <c r="BS56" i="1"/>
  <c r="BG57" i="1"/>
  <c r="BH57" i="1" s="1"/>
  <c r="BI57" i="1"/>
  <c r="BJ57" i="1"/>
  <c r="BN57" i="1"/>
  <c r="BU57" i="1" s="1"/>
  <c r="BQ57" i="1"/>
  <c r="BS57" i="1"/>
  <c r="CA55" i="1" l="1"/>
  <c r="BY55" i="1"/>
  <c r="CA53" i="1"/>
  <c r="CA52" i="1"/>
  <c r="CA57" i="1"/>
  <c r="BW56" i="1"/>
  <c r="CA49" i="1"/>
  <c r="BZ56" i="1"/>
  <c r="BY54" i="1"/>
  <c r="BW52" i="1"/>
  <c r="BY57" i="1"/>
  <c r="BY49" i="1"/>
  <c r="BZ52" i="1"/>
  <c r="BW51" i="1"/>
  <c r="CA50" i="1"/>
  <c r="BW48" i="1"/>
  <c r="BY50" i="1"/>
  <c r="BZ48" i="1"/>
  <c r="BZ54" i="1"/>
  <c r="BW55" i="1"/>
  <c r="CA56" i="1"/>
  <c r="BY48" i="1"/>
  <c r="BW54" i="1"/>
  <c r="BW50" i="1"/>
  <c r="BW53" i="1"/>
  <c r="BW49" i="1"/>
  <c r="BW57" i="1"/>
  <c r="BJ85" i="1" l="1"/>
  <c r="BI85" i="1"/>
  <c r="BG85" i="1"/>
  <c r="BH85" i="1" s="1"/>
  <c r="BJ84" i="1"/>
  <c r="BI84" i="1"/>
  <c r="BG84" i="1"/>
  <c r="BH84" i="1" s="1"/>
  <c r="BJ83" i="1"/>
  <c r="BI83" i="1"/>
  <c r="BG83" i="1"/>
  <c r="BH83" i="1" s="1"/>
  <c r="BJ82" i="1"/>
  <c r="BI82" i="1"/>
  <c r="BG82" i="1"/>
  <c r="BH82" i="1" s="1"/>
  <c r="BJ81" i="1"/>
  <c r="BI81" i="1"/>
  <c r="BG81" i="1"/>
  <c r="BH81" i="1" s="1"/>
  <c r="BJ80" i="1"/>
  <c r="BI80" i="1"/>
  <c r="BG80" i="1"/>
  <c r="BH80" i="1" s="1"/>
  <c r="BJ79" i="1"/>
  <c r="BI79" i="1"/>
  <c r="BG79" i="1"/>
  <c r="BH79" i="1" s="1"/>
  <c r="BJ78" i="1"/>
  <c r="BI78" i="1"/>
  <c r="BG78" i="1"/>
  <c r="BH78" i="1" s="1"/>
  <c r="BJ77" i="1"/>
  <c r="BI77" i="1"/>
  <c r="BG77" i="1"/>
  <c r="BH77" i="1" s="1"/>
  <c r="BJ76" i="1"/>
  <c r="BI76" i="1"/>
  <c r="BG76" i="1"/>
  <c r="BH76" i="1" s="1"/>
  <c r="BJ75" i="1"/>
  <c r="BI75" i="1"/>
  <c r="BG75" i="1"/>
  <c r="BH75" i="1" s="1"/>
  <c r="BJ74" i="1"/>
  <c r="BI74" i="1"/>
  <c r="BG74" i="1"/>
  <c r="BH74" i="1" s="1"/>
  <c r="BJ73" i="1"/>
  <c r="BI73" i="1"/>
  <c r="BG73" i="1"/>
  <c r="BH73" i="1" s="1"/>
  <c r="BJ72" i="1"/>
  <c r="BI72" i="1"/>
  <c r="BG72" i="1"/>
  <c r="BH72" i="1" s="1"/>
  <c r="BJ71" i="1"/>
  <c r="BI71" i="1"/>
  <c r="BG71" i="1"/>
  <c r="BH71" i="1" s="1"/>
  <c r="BJ70" i="1"/>
  <c r="BI70" i="1"/>
  <c r="BG70" i="1"/>
  <c r="BH70" i="1" s="1"/>
  <c r="BJ69" i="1"/>
  <c r="BI69" i="1"/>
  <c r="BG69" i="1"/>
  <c r="BH69" i="1" s="1"/>
  <c r="BJ68" i="1"/>
  <c r="BI68" i="1"/>
  <c r="BG68" i="1"/>
  <c r="BH68" i="1" s="1"/>
  <c r="BJ67" i="1"/>
  <c r="BI67" i="1"/>
  <c r="BG67" i="1"/>
  <c r="BH67" i="1" s="1"/>
  <c r="BJ66" i="1"/>
  <c r="BI66" i="1"/>
  <c r="BG66" i="1"/>
  <c r="BH66" i="1" s="1"/>
  <c r="BJ65" i="1"/>
  <c r="BI65" i="1"/>
  <c r="BG65" i="1"/>
  <c r="BH65" i="1" s="1"/>
  <c r="BJ64" i="1"/>
  <c r="BI64" i="1"/>
  <c r="BG64" i="1"/>
  <c r="BH64" i="1" s="1"/>
  <c r="BJ63" i="1"/>
  <c r="BI63" i="1"/>
  <c r="BG63" i="1"/>
  <c r="BH63" i="1" s="1"/>
  <c r="BJ62" i="1"/>
  <c r="BI62" i="1"/>
  <c r="BG62" i="1"/>
  <c r="BH62" i="1" s="1"/>
  <c r="BJ61" i="1"/>
  <c r="BI61" i="1"/>
  <c r="BG61" i="1"/>
  <c r="BH61" i="1" s="1"/>
  <c r="BJ60" i="1"/>
  <c r="BI60" i="1"/>
  <c r="BG60" i="1"/>
  <c r="BH60" i="1" s="1"/>
  <c r="BS45" i="1"/>
  <c r="BR45" i="1"/>
  <c r="BQ45" i="1"/>
  <c r="BO45" i="1"/>
  <c r="BY45" i="1" s="1"/>
  <c r="BN45" i="1"/>
  <c r="BU45" i="1" s="1"/>
  <c r="BM45" i="1"/>
  <c r="BL45" i="1"/>
  <c r="BJ45" i="1"/>
  <c r="BI45" i="1"/>
  <c r="BG45" i="1"/>
  <c r="BH45" i="1" s="1"/>
  <c r="BS44" i="1"/>
  <c r="BR44" i="1"/>
  <c r="BQ44" i="1"/>
  <c r="BO44" i="1"/>
  <c r="BZ44" i="1" s="1"/>
  <c r="BN44" i="1"/>
  <c r="BU44" i="1" s="1"/>
  <c r="BM44" i="1"/>
  <c r="BL44" i="1"/>
  <c r="BJ44" i="1"/>
  <c r="BI44" i="1"/>
  <c r="BG44" i="1"/>
  <c r="BH44" i="1" s="1"/>
  <c r="BS43" i="1"/>
  <c r="BR43" i="1"/>
  <c r="BQ43" i="1"/>
  <c r="BO43" i="1"/>
  <c r="CA43" i="1" s="1"/>
  <c r="BN43" i="1"/>
  <c r="BV43" i="1" s="1"/>
  <c r="BM43" i="1"/>
  <c r="BL43" i="1"/>
  <c r="BJ43" i="1"/>
  <c r="BI43" i="1"/>
  <c r="BG43" i="1"/>
  <c r="BH43" i="1" s="1"/>
  <c r="BS42" i="1"/>
  <c r="BR42" i="1"/>
  <c r="BQ42" i="1"/>
  <c r="BO42" i="1"/>
  <c r="BZ42" i="1" s="1"/>
  <c r="BN42" i="1"/>
  <c r="BW42" i="1" s="1"/>
  <c r="BM42" i="1"/>
  <c r="BL42" i="1"/>
  <c r="BJ42" i="1"/>
  <c r="BI42" i="1"/>
  <c r="BG42" i="1"/>
  <c r="BH42" i="1" s="1"/>
  <c r="BS41" i="1"/>
  <c r="BR41" i="1"/>
  <c r="BQ41" i="1"/>
  <c r="BO41" i="1"/>
  <c r="BY41" i="1" s="1"/>
  <c r="BN41" i="1"/>
  <c r="BW41" i="1" s="1"/>
  <c r="BM41" i="1"/>
  <c r="BL41" i="1"/>
  <c r="BJ41" i="1"/>
  <c r="BI41" i="1"/>
  <c r="BG41" i="1"/>
  <c r="BH41" i="1" s="1"/>
  <c r="CA40" i="1"/>
  <c r="BZ40" i="1"/>
  <c r="BY40" i="1"/>
  <c r="BS40" i="1"/>
  <c r="BR40" i="1"/>
  <c r="BQ40" i="1"/>
  <c r="BN40" i="1"/>
  <c r="BU40" i="1" s="1"/>
  <c r="BL40" i="1"/>
  <c r="BJ40" i="1"/>
  <c r="BI40" i="1"/>
  <c r="BG40" i="1"/>
  <c r="BH40" i="1" s="1"/>
  <c r="BN37" i="1"/>
  <c r="BN36" i="1"/>
  <c r="BN35" i="1"/>
  <c r="BN34" i="1"/>
  <c r="BN33" i="1"/>
  <c r="BS32" i="1"/>
  <c r="BR32" i="1"/>
  <c r="BQ32" i="1"/>
  <c r="BO32" i="1"/>
  <c r="BZ32" i="1" s="1"/>
  <c r="BN32" i="1"/>
  <c r="BW32" i="1" s="1"/>
  <c r="BM32" i="1"/>
  <c r="BL32" i="1"/>
  <c r="BJ32" i="1"/>
  <c r="BI32" i="1"/>
  <c r="BG32" i="1"/>
  <c r="BH32" i="1" s="1"/>
  <c r="BS31" i="1"/>
  <c r="BR31" i="1"/>
  <c r="BQ31" i="1"/>
  <c r="BO31" i="1"/>
  <c r="BY31" i="1" s="1"/>
  <c r="BN31" i="1"/>
  <c r="BW31" i="1" s="1"/>
  <c r="BM31" i="1"/>
  <c r="BL31" i="1"/>
  <c r="BJ31" i="1"/>
  <c r="BI31" i="1"/>
  <c r="BG31" i="1"/>
  <c r="BH31" i="1" s="1"/>
  <c r="BS30" i="1"/>
  <c r="BR30" i="1"/>
  <c r="BQ30" i="1"/>
  <c r="BO30" i="1"/>
  <c r="BZ30" i="1" s="1"/>
  <c r="BN30" i="1"/>
  <c r="BU30" i="1" s="1"/>
  <c r="BM30" i="1"/>
  <c r="BL30" i="1"/>
  <c r="BJ30" i="1"/>
  <c r="BI30" i="1"/>
  <c r="BG30" i="1"/>
  <c r="BH30" i="1" s="1"/>
  <c r="BS29" i="1"/>
  <c r="BR29" i="1"/>
  <c r="BQ29" i="1"/>
  <c r="BO29" i="1"/>
  <c r="CA29" i="1" s="1"/>
  <c r="BN29" i="1"/>
  <c r="BV29" i="1" s="1"/>
  <c r="BM29" i="1"/>
  <c r="BL29" i="1"/>
  <c r="BJ29" i="1"/>
  <c r="BI29" i="1"/>
  <c r="BG29" i="1"/>
  <c r="BH29" i="1" s="1"/>
  <c r="BS28" i="1"/>
  <c r="BR28" i="1"/>
  <c r="BQ28" i="1"/>
  <c r="BO28" i="1"/>
  <c r="BZ28" i="1" s="1"/>
  <c r="BN28" i="1"/>
  <c r="BW28" i="1" s="1"/>
  <c r="BM28" i="1"/>
  <c r="BL28" i="1"/>
  <c r="BJ28" i="1"/>
  <c r="BI28" i="1"/>
  <c r="BG28" i="1"/>
  <c r="BH28" i="1" s="1"/>
  <c r="BS27" i="1"/>
  <c r="BR27" i="1"/>
  <c r="BQ27" i="1"/>
  <c r="BO27" i="1"/>
  <c r="BY27" i="1" s="1"/>
  <c r="BN27" i="1"/>
  <c r="BV27" i="1" s="1"/>
  <c r="BM27" i="1"/>
  <c r="BL27" i="1"/>
  <c r="BJ27" i="1"/>
  <c r="BI27" i="1"/>
  <c r="BG27" i="1"/>
  <c r="BH27" i="1" s="1"/>
  <c r="BS26" i="1"/>
  <c r="BR26" i="1"/>
  <c r="BQ26" i="1"/>
  <c r="BO26" i="1"/>
  <c r="BZ26" i="1" s="1"/>
  <c r="BN26" i="1"/>
  <c r="BU26" i="1" s="1"/>
  <c r="BM26" i="1"/>
  <c r="BL26" i="1"/>
  <c r="BJ26" i="1"/>
  <c r="BI26" i="1"/>
  <c r="BG26" i="1"/>
  <c r="BH26" i="1" s="1"/>
  <c r="BS25" i="1"/>
  <c r="BR25" i="1"/>
  <c r="BQ25" i="1"/>
  <c r="BO25" i="1"/>
  <c r="CA25" i="1" s="1"/>
  <c r="BN25" i="1"/>
  <c r="BV25" i="1" s="1"/>
  <c r="BM25" i="1"/>
  <c r="BL25" i="1"/>
  <c r="BJ25" i="1"/>
  <c r="BI25" i="1"/>
  <c r="BG25" i="1"/>
  <c r="BH25" i="1" s="1"/>
  <c r="BS24" i="1"/>
  <c r="BR24" i="1"/>
  <c r="BQ24" i="1"/>
  <c r="BO24" i="1"/>
  <c r="BZ24" i="1" s="1"/>
  <c r="BN24" i="1"/>
  <c r="BW24" i="1" s="1"/>
  <c r="BL24" i="1"/>
  <c r="BJ24" i="1"/>
  <c r="BI24" i="1"/>
  <c r="BG24" i="1"/>
  <c r="BH24" i="1" s="1"/>
  <c r="BN23" i="1"/>
  <c r="BJ23" i="1"/>
  <c r="BI23" i="1"/>
  <c r="BG23" i="1"/>
  <c r="BH23" i="1" s="1"/>
  <c r="BS20" i="1"/>
  <c r="BR20" i="1"/>
  <c r="BQ20" i="1"/>
  <c r="BO20" i="1"/>
  <c r="BY20" i="1" s="1"/>
  <c r="BN20" i="1"/>
  <c r="BU20" i="1" s="1"/>
  <c r="BL20" i="1"/>
  <c r="BJ20" i="1"/>
  <c r="BI20" i="1"/>
  <c r="BG20" i="1"/>
  <c r="BH20" i="1" s="1"/>
  <c r="BS19" i="1"/>
  <c r="BR19" i="1"/>
  <c r="BQ19" i="1"/>
  <c r="BO19" i="1"/>
  <c r="BY19" i="1" s="1"/>
  <c r="BN19" i="1"/>
  <c r="BU19" i="1" s="1"/>
  <c r="BL19" i="1"/>
  <c r="BJ19" i="1"/>
  <c r="BI19" i="1"/>
  <c r="BG19" i="1"/>
  <c r="BH19" i="1" s="1"/>
  <c r="BS18" i="1"/>
  <c r="BR18" i="1"/>
  <c r="BQ18" i="1"/>
  <c r="BO18" i="1"/>
  <c r="BY18" i="1" s="1"/>
  <c r="BN18" i="1"/>
  <c r="BU18" i="1" s="1"/>
  <c r="BL18" i="1"/>
  <c r="BJ18" i="1"/>
  <c r="BI18" i="1"/>
  <c r="BG18" i="1"/>
  <c r="BH18" i="1" s="1"/>
  <c r="BS17" i="1"/>
  <c r="BR17" i="1"/>
  <c r="BQ17" i="1"/>
  <c r="BO17" i="1"/>
  <c r="BY17" i="1" s="1"/>
  <c r="BN17" i="1"/>
  <c r="BU17" i="1" s="1"/>
  <c r="BM17" i="1"/>
  <c r="BL17" i="1"/>
  <c r="BJ17" i="1"/>
  <c r="BI17" i="1"/>
  <c r="BG17" i="1"/>
  <c r="BH17" i="1" s="1"/>
  <c r="BS16" i="1"/>
  <c r="BR16" i="1"/>
  <c r="BQ16" i="1"/>
  <c r="BO16" i="1"/>
  <c r="BZ16" i="1" s="1"/>
  <c r="BN16" i="1"/>
  <c r="BU16" i="1" s="1"/>
  <c r="BM16" i="1"/>
  <c r="BL16" i="1"/>
  <c r="BJ16" i="1"/>
  <c r="BI16" i="1"/>
  <c r="BG16" i="1"/>
  <c r="BH16" i="1" s="1"/>
  <c r="BS15" i="1"/>
  <c r="BR15" i="1"/>
  <c r="BQ15" i="1"/>
  <c r="BO15" i="1"/>
  <c r="CA15" i="1" s="1"/>
  <c r="BN15" i="1"/>
  <c r="BV15" i="1" s="1"/>
  <c r="BL15" i="1"/>
  <c r="BJ15" i="1"/>
  <c r="BI15" i="1"/>
  <c r="BG15" i="1"/>
  <c r="BH15" i="1" s="1"/>
  <c r="BS14" i="1"/>
  <c r="BR14" i="1"/>
  <c r="BQ14" i="1"/>
  <c r="BO14" i="1"/>
  <c r="CA14" i="1" s="1"/>
  <c r="BN14" i="1"/>
  <c r="BV14" i="1" s="1"/>
  <c r="BL14" i="1"/>
  <c r="BJ14" i="1"/>
  <c r="BI14" i="1"/>
  <c r="BG14" i="1"/>
  <c r="BH14" i="1" s="1"/>
  <c r="BS13" i="1"/>
  <c r="BR13" i="1"/>
  <c r="BQ13" i="1"/>
  <c r="BO13" i="1"/>
  <c r="CA13" i="1" s="1"/>
  <c r="BN13" i="1"/>
  <c r="BV13" i="1" s="1"/>
  <c r="BL13" i="1"/>
  <c r="BJ13" i="1"/>
  <c r="BI13" i="1"/>
  <c r="BG13" i="1"/>
  <c r="BH13" i="1" s="1"/>
  <c r="BS12" i="1"/>
  <c r="BR12" i="1"/>
  <c r="BQ12" i="1"/>
  <c r="BO12" i="1"/>
  <c r="CA12" i="1" s="1"/>
  <c r="BN12" i="1"/>
  <c r="BV12" i="1" s="1"/>
  <c r="BL12" i="1"/>
  <c r="BJ12" i="1"/>
  <c r="BI12" i="1"/>
  <c r="BG12" i="1"/>
  <c r="BH12" i="1" s="1"/>
  <c r="BS11" i="1"/>
  <c r="BR11" i="1"/>
  <c r="BQ11" i="1"/>
  <c r="BO11" i="1"/>
  <c r="CA11" i="1" s="1"/>
  <c r="BN11" i="1"/>
  <c r="BV11" i="1" s="1"/>
  <c r="BL11" i="1"/>
  <c r="BJ11" i="1"/>
  <c r="BI11" i="1"/>
  <c r="BG11" i="1"/>
  <c r="BH11" i="1" s="1"/>
  <c r="BS10" i="1"/>
  <c r="BR10" i="1"/>
  <c r="BQ10" i="1"/>
  <c r="BO10" i="1"/>
  <c r="CA10" i="1" s="1"/>
  <c r="BN10" i="1"/>
  <c r="BV10" i="1" s="1"/>
  <c r="BL10" i="1"/>
  <c r="BJ10" i="1"/>
  <c r="BI10" i="1"/>
  <c r="BG10" i="1"/>
  <c r="BH10" i="1" s="1"/>
  <c r="BS9" i="1"/>
  <c r="BR9" i="1"/>
  <c r="BQ9" i="1"/>
  <c r="BO9" i="1"/>
  <c r="CA9" i="1" s="1"/>
  <c r="BN9" i="1"/>
  <c r="BV9" i="1" s="1"/>
  <c r="BL9" i="1"/>
  <c r="BJ9" i="1"/>
  <c r="BI9" i="1"/>
  <c r="BG9" i="1"/>
  <c r="BH9" i="1" s="1"/>
  <c r="BS8" i="1"/>
  <c r="BR8" i="1"/>
  <c r="BQ8" i="1"/>
  <c r="BO8" i="1"/>
  <c r="CA8" i="1" s="1"/>
  <c r="BN8" i="1"/>
  <c r="BV8" i="1" s="1"/>
  <c r="BM8" i="1"/>
  <c r="BL8" i="1"/>
  <c r="BJ8" i="1"/>
  <c r="BI8" i="1"/>
  <c r="BG8" i="1"/>
  <c r="BH8" i="1" s="1"/>
  <c r="BS7" i="1"/>
  <c r="BR7" i="1"/>
  <c r="BQ7" i="1"/>
  <c r="BO7" i="1"/>
  <c r="BZ7" i="1" s="1"/>
  <c r="BN7" i="1"/>
  <c r="BW7" i="1" s="1"/>
  <c r="BM7" i="1"/>
  <c r="BL7" i="1"/>
  <c r="BJ7" i="1"/>
  <c r="BI7" i="1"/>
  <c r="BG7" i="1"/>
  <c r="BH7" i="1" s="1"/>
  <c r="BS6" i="1"/>
  <c r="BR6" i="1"/>
  <c r="BQ6" i="1"/>
  <c r="BO6" i="1"/>
  <c r="BY6" i="1" s="1"/>
  <c r="BN6" i="1"/>
  <c r="BM6" i="1"/>
  <c r="BL6" i="1"/>
  <c r="BJ6" i="1"/>
  <c r="BI6" i="1"/>
  <c r="BG6" i="1"/>
  <c r="BH6" i="1" s="1"/>
  <c r="BV6" i="1" l="1"/>
  <c r="BU6" i="1"/>
  <c r="BV45" i="1"/>
  <c r="BW17" i="1"/>
  <c r="BV20" i="1"/>
  <c r="BW9" i="1"/>
  <c r="BW6" i="1"/>
  <c r="BW14" i="1"/>
  <c r="BV19" i="1"/>
  <c r="BW20" i="1"/>
  <c r="BW27" i="1"/>
  <c r="BW10" i="1"/>
  <c r="BU13" i="1"/>
  <c r="BV18" i="1"/>
  <c r="BW19" i="1"/>
  <c r="BU9" i="1"/>
  <c r="BW13" i="1"/>
  <c r="BV17" i="1"/>
  <c r="BW18" i="1"/>
  <c r="BW45" i="1"/>
  <c r="CA16" i="1"/>
  <c r="CA44" i="1"/>
  <c r="BU29" i="1"/>
  <c r="BV41" i="1"/>
  <c r="BV42" i="1"/>
  <c r="BU41" i="1"/>
  <c r="BU10" i="1"/>
  <c r="BU14" i="1"/>
  <c r="CA28" i="1"/>
  <c r="BW29" i="1"/>
  <c r="CA32" i="1"/>
  <c r="BW40" i="1"/>
  <c r="BY24" i="1"/>
  <c r="CA7" i="1"/>
  <c r="BU8" i="1"/>
  <c r="BU12" i="1"/>
  <c r="BY26" i="1"/>
  <c r="BU31" i="1"/>
  <c r="CA24" i="1"/>
  <c r="BY42" i="1"/>
  <c r="BW8" i="1"/>
  <c r="BU11" i="1"/>
  <c r="BW12" i="1"/>
  <c r="BU15" i="1"/>
  <c r="BY16" i="1"/>
  <c r="BW25" i="1"/>
  <c r="CA26" i="1"/>
  <c r="BU27" i="1"/>
  <c r="BV31" i="1"/>
  <c r="BY32" i="1"/>
  <c r="CA42" i="1"/>
  <c r="BU43" i="1"/>
  <c r="BY44" i="1"/>
  <c r="BY7" i="1"/>
  <c r="BY30" i="1"/>
  <c r="BU25" i="1"/>
  <c r="CA30" i="1"/>
  <c r="BW11" i="1"/>
  <c r="BW15" i="1"/>
  <c r="BY28" i="1"/>
  <c r="BV40" i="1"/>
  <c r="BW43" i="1"/>
  <c r="BV16" i="1"/>
  <c r="BZ17" i="1"/>
  <c r="BZ18" i="1"/>
  <c r="BZ19" i="1"/>
  <c r="BZ20" i="1"/>
  <c r="BV26" i="1"/>
  <c r="BZ27" i="1"/>
  <c r="BV30" i="1"/>
  <c r="BZ31" i="1"/>
  <c r="BZ41" i="1"/>
  <c r="BV44" i="1"/>
  <c r="BZ45" i="1"/>
  <c r="CA6" i="1"/>
  <c r="BU7" i="1"/>
  <c r="BY8" i="1"/>
  <c r="BY9" i="1"/>
  <c r="BY10" i="1"/>
  <c r="BY11" i="1"/>
  <c r="BY12" i="1"/>
  <c r="BY13" i="1"/>
  <c r="BY14" i="1"/>
  <c r="BY15" i="1"/>
  <c r="BW16" i="1"/>
  <c r="CA17" i="1"/>
  <c r="CA18" i="1"/>
  <c r="CA19" i="1"/>
  <c r="CA20" i="1"/>
  <c r="BU24" i="1"/>
  <c r="BY25" i="1"/>
  <c r="BW26" i="1"/>
  <c r="CA27" i="1"/>
  <c r="BU28" i="1"/>
  <c r="BY29" i="1"/>
  <c r="BW30" i="1"/>
  <c r="CA31" i="1"/>
  <c r="BU32" i="1"/>
  <c r="CA41" i="1"/>
  <c r="BU42" i="1"/>
  <c r="BY43" i="1"/>
  <c r="BW44" i="1"/>
  <c r="CA45" i="1"/>
  <c r="BZ6" i="1"/>
  <c r="BV7" i="1"/>
  <c r="BZ8" i="1"/>
  <c r="BZ9" i="1"/>
  <c r="BZ10" i="1"/>
  <c r="BZ11" i="1"/>
  <c r="BZ12" i="1"/>
  <c r="BZ13" i="1"/>
  <c r="BZ14" i="1"/>
  <c r="BZ15" i="1"/>
  <c r="BV24" i="1"/>
  <c r="BZ25" i="1"/>
  <c r="BV28" i="1"/>
  <c r="BZ29" i="1"/>
  <c r="BV32" i="1"/>
  <c r="BZ43" i="1"/>
</calcChain>
</file>

<file path=xl/sharedStrings.xml><?xml version="1.0" encoding="utf-8"?>
<sst xmlns="http://schemas.openxmlformats.org/spreadsheetml/2006/main" count="586" uniqueCount="159">
  <si>
    <t>Al</t>
  </si>
  <si>
    <t>Ba</t>
  </si>
  <si>
    <t>Be</t>
  </si>
  <si>
    <t>Ca</t>
  </si>
  <si>
    <t>Cr</t>
  </si>
  <si>
    <t>Cu</t>
  </si>
  <si>
    <t>Fe</t>
  </si>
  <si>
    <t>K</t>
  </si>
  <si>
    <t>Li</t>
  </si>
  <si>
    <t>Mg</t>
  </si>
  <si>
    <t>Mn</t>
  </si>
  <si>
    <t>Ni</t>
  </si>
  <si>
    <t>P</t>
  </si>
  <si>
    <t>Sc</t>
  </si>
  <si>
    <t>Sr</t>
  </si>
  <si>
    <t>Ti</t>
  </si>
  <si>
    <t>V</t>
  </si>
  <si>
    <t>Zn</t>
  </si>
  <si>
    <t>Ag</t>
  </si>
  <si>
    <t>As</t>
  </si>
  <si>
    <t>Bi</t>
  </si>
  <si>
    <t>Cd</t>
  </si>
  <si>
    <t>Ce</t>
  </si>
  <si>
    <t>Co</t>
  </si>
  <si>
    <t>Cs</t>
  </si>
  <si>
    <t>Dy</t>
  </si>
  <si>
    <t>Er</t>
  </si>
  <si>
    <t>Eu</t>
  </si>
  <si>
    <t>Ga</t>
  </si>
  <si>
    <t>Gd</t>
  </si>
  <si>
    <t>Ge</t>
  </si>
  <si>
    <t>Hf</t>
  </si>
  <si>
    <t>Ho</t>
  </si>
  <si>
    <t>In</t>
  </si>
  <si>
    <t>La</t>
  </si>
  <si>
    <t>Lu</t>
  </si>
  <si>
    <t>Mo</t>
  </si>
  <si>
    <t>Nb</t>
  </si>
  <si>
    <t>Nd</t>
  </si>
  <si>
    <t>Pb</t>
  </si>
  <si>
    <t>Pr</t>
  </si>
  <si>
    <t>Rb</t>
  </si>
  <si>
    <t>Sb</t>
  </si>
  <si>
    <t>Sm</t>
  </si>
  <si>
    <t>Sn</t>
  </si>
  <si>
    <t>Ta</t>
  </si>
  <si>
    <t>Tb</t>
  </si>
  <si>
    <t>Th</t>
  </si>
  <si>
    <t>Tl</t>
  </si>
  <si>
    <t>Tm</t>
  </si>
  <si>
    <t>U</t>
  </si>
  <si>
    <t>W</t>
  </si>
  <si>
    <t>Y</t>
  </si>
  <si>
    <t>Yb</t>
  </si>
  <si>
    <t>Zr</t>
  </si>
  <si>
    <t>Eu*</t>
  </si>
  <si>
    <r>
      <t>Eu</t>
    </r>
    <r>
      <rPr>
        <vertAlign val="sub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/Eu*</t>
    </r>
  </si>
  <si>
    <r>
      <t>La</t>
    </r>
    <r>
      <rPr>
        <vertAlign val="sub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/Yb</t>
    </r>
    <r>
      <rPr>
        <vertAlign val="subscript"/>
        <sz val="11"/>
        <color theme="1"/>
        <rFont val="Calibri"/>
        <family val="2"/>
        <scheme val="minor"/>
      </rPr>
      <t>N</t>
    </r>
  </si>
  <si>
    <r>
      <t>La</t>
    </r>
    <r>
      <rPr>
        <vertAlign val="sub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/Sm</t>
    </r>
    <r>
      <rPr>
        <vertAlign val="subscript"/>
        <sz val="11"/>
        <color theme="1"/>
        <rFont val="Calibri"/>
        <family val="2"/>
        <scheme val="minor"/>
      </rPr>
      <t>N</t>
    </r>
  </si>
  <si>
    <t>Sc/Th</t>
    <phoneticPr fontId="0" type="noConversion"/>
  </si>
  <si>
    <t>Ta/Th</t>
    <phoneticPr fontId="0" type="noConversion"/>
  </si>
  <si>
    <t>Zr/10</t>
  </si>
  <si>
    <t>Cr/5</t>
  </si>
  <si>
    <t>La%</t>
  </si>
  <si>
    <t>Sc%</t>
  </si>
  <si>
    <t>Th%</t>
  </si>
  <si>
    <t>Zr/10%</t>
  </si>
  <si>
    <t>Nd%</t>
  </si>
  <si>
    <t>Cr/5%</t>
  </si>
  <si>
    <t>%</t>
  </si>
  <si>
    <t>ppm</t>
  </si>
  <si>
    <t>2017 data</t>
  </si>
  <si>
    <t>&lt;5</t>
  </si>
  <si>
    <t>&lt;1</t>
  </si>
  <si>
    <t>&lt;0.2</t>
  </si>
  <si>
    <t>&lt;0.5</t>
  </si>
  <si>
    <t>&lt;10</t>
  </si>
  <si>
    <t>&lt;0.1</t>
  </si>
  <si>
    <t>&lt;2</t>
  </si>
  <si>
    <t>2015 data</t>
  </si>
  <si>
    <t>&lt;0.05</t>
  </si>
  <si>
    <t>Tank Ash C</t>
  </si>
  <si>
    <t>&gt;25</t>
  </si>
  <si>
    <t>&lt;0.01</t>
  </si>
  <si>
    <t>2009 data</t>
  </si>
  <si>
    <t>Tank A1</t>
  </si>
  <si>
    <t>Tank C1</t>
  </si>
  <si>
    <t>Dust collected over Barbados (Pourmand et al., 2014)</t>
  </si>
  <si>
    <t>28-30/05/03</t>
  </si>
  <si>
    <t>29-30/06/03</t>
  </si>
  <si>
    <t>04-06/07/04</t>
  </si>
  <si>
    <t>04-08/04/05</t>
  </si>
  <si>
    <t>27-31/05/05</t>
  </si>
  <si>
    <t>12-15/09/05</t>
  </si>
  <si>
    <t>19-20/03/06</t>
  </si>
  <si>
    <t>20-21/03/06</t>
  </si>
  <si>
    <t>21-22/03/06</t>
  </si>
  <si>
    <t>08-12/06/06</t>
  </si>
  <si>
    <t>05-09/01/07</t>
  </si>
  <si>
    <t>06-11/03/07</t>
  </si>
  <si>
    <t>14-16/05/07</t>
  </si>
  <si>
    <t>22-26/07/07</t>
  </si>
  <si>
    <t>06-09/05/08</t>
  </si>
  <si>
    <t>29/08-01/09/08</t>
  </si>
  <si>
    <t>25-29/06/09</t>
  </si>
  <si>
    <t>04-08/08/09</t>
  </si>
  <si>
    <t>26-29/09/09</t>
  </si>
  <si>
    <t>30/03-02/04/10</t>
  </si>
  <si>
    <t>04-07/04/10</t>
  </si>
  <si>
    <t>26-29/04/10</t>
  </si>
  <si>
    <t>01-04/06/10</t>
  </si>
  <si>
    <t>23-25/05/11</t>
  </si>
  <si>
    <t>11-14/08/11</t>
  </si>
  <si>
    <t>02-04/11/11</t>
  </si>
  <si>
    <t>Element</t>
  </si>
  <si>
    <t>Units</t>
  </si>
  <si>
    <t>Tank Ash B1+B6+B10</t>
  </si>
  <si>
    <t>Tank Ash B2+B3+B4+B5+B7+B8+B9</t>
  </si>
  <si>
    <t>Rock B</t>
  </si>
  <si>
    <t>Rock C</t>
  </si>
  <si>
    <t>Soil B1</t>
  </si>
  <si>
    <t>Soil B2</t>
  </si>
  <si>
    <t>Soil B3</t>
  </si>
  <si>
    <t>Soil B4</t>
  </si>
  <si>
    <t>Soil B5</t>
  </si>
  <si>
    <t>Soil C1</t>
  </si>
  <si>
    <t>Soil C2</t>
  </si>
  <si>
    <t>Soil C3</t>
  </si>
  <si>
    <t>Soil C4</t>
  </si>
  <si>
    <t>Soil C5</t>
  </si>
  <si>
    <t>Soil A1</t>
  </si>
  <si>
    <t>Soil A2</t>
  </si>
  <si>
    <t>Soil A3</t>
  </si>
  <si>
    <t>Soil A4</t>
  </si>
  <si>
    <t>Soil A5</t>
  </si>
  <si>
    <t>Tank Ash A1</t>
  </si>
  <si>
    <t>Tank Ash A2</t>
  </si>
  <si>
    <t>Tank Ash A3</t>
  </si>
  <si>
    <t>Tank Ash A4</t>
  </si>
  <si>
    <t>Tank Ash A5</t>
  </si>
  <si>
    <t>Tank B1</t>
  </si>
  <si>
    <t>Si</t>
  </si>
  <si>
    <t>Leaf Ash A1 (*not used*)</t>
  </si>
  <si>
    <t>Leaf Ash A2 (*not used*)</t>
  </si>
  <si>
    <t>Leaf Ash A3 (*not used*)</t>
  </si>
  <si>
    <t>Leaf Ash A4 (*not used*)</t>
  </si>
  <si>
    <t>Leaf Ash A5 (*not used*)</t>
  </si>
  <si>
    <t>sample KA1</t>
  </si>
  <si>
    <t>sample KA2</t>
  </si>
  <si>
    <t>sample KA4</t>
  </si>
  <si>
    <t>sample KA5</t>
  </si>
  <si>
    <t>sample AR2</t>
  </si>
  <si>
    <t>sample AR3</t>
  </si>
  <si>
    <t>sample AZ1</t>
  </si>
  <si>
    <t>sample MF1</t>
  </si>
  <si>
    <t>sample MF2</t>
  </si>
  <si>
    <t>sample UJ</t>
  </si>
  <si>
    <t>Chondrite cocentration (Taylor &amp; McLennan 1985, as reported in McLennan 1989)</t>
  </si>
  <si>
    <t>Dust collected over Jordan (Abed et al., 2009)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</si>
</sst>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2" fontId="0" fillId="0" borderId="0" xfId="0" applyNumberFormat="1" applyAlignment="1">
      <alignment horizontal="center"/>
    </xf>
    <xf numFmtId="2" fontId="0" fillId="0" borderId="0" xfId="0" applyNumberFormat="1"/>
    <xf numFmtId="0" fontId="0" fillId="2" borderId="0" xfId="0" applyFill="1"/>
    <xf numFmtId="164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/>
    <xf numFmtId="0" fontId="3" fillId="0" borderId="0" xfId="0" applyFont="1" applyFill="1" applyAlignment="1">
      <alignment horizontal="left"/>
    </xf>
    <xf numFmtId="0" fontId="0" fillId="0" borderId="0" xfId="0" applyAlignment="1"/>
    <xf numFmtId="0" fontId="1" fillId="0" borderId="0" xfId="0" applyFont="1" applyAlignment="1"/>
    <xf numFmtId="0" fontId="0" fillId="0" borderId="0" xfId="0" applyFill="1" applyAlignment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5" sqref="A5"/>
      <selection pane="bottomRight"/>
    </sheetView>
  </sheetViews>
  <sheetFormatPr defaultRowHeight="15" x14ac:dyDescent="0.25"/>
  <cols>
    <col min="1" max="1" width="12.140625" style="9" customWidth="1"/>
    <col min="2" max="5" width="5" bestFit="1" customWidth="1"/>
    <col min="6" max="6" width="5" customWidth="1"/>
    <col min="7" max="9" width="5" bestFit="1" customWidth="1"/>
    <col min="10" max="10" width="6" bestFit="1" customWidth="1"/>
    <col min="11" max="11" width="5.5703125" bestFit="1" customWidth="1"/>
    <col min="12" max="18" width="5" bestFit="1" customWidth="1"/>
    <col min="19" max="19" width="6" bestFit="1" customWidth="1"/>
    <col min="20" max="25" width="5" bestFit="1" customWidth="1"/>
    <col min="26" max="26" width="7" bestFit="1" customWidth="1"/>
    <col min="27" max="35" width="5" bestFit="1" customWidth="1"/>
    <col min="36" max="36" width="7" bestFit="1" customWidth="1"/>
    <col min="37" max="40" width="6" bestFit="1" customWidth="1"/>
    <col min="41" max="41" width="8" bestFit="1" customWidth="1"/>
    <col min="42" max="42" width="7" bestFit="1" customWidth="1"/>
    <col min="43" max="43" width="6" bestFit="1" customWidth="1"/>
    <col min="44" max="45" width="7" bestFit="1" customWidth="1"/>
    <col min="46" max="46" width="6" bestFit="1" customWidth="1"/>
    <col min="47" max="47" width="7" bestFit="1" customWidth="1"/>
    <col min="48" max="48" width="6" bestFit="1" customWidth="1"/>
    <col min="49" max="49" width="7" bestFit="1" customWidth="1"/>
    <col min="50" max="55" width="5" bestFit="1" customWidth="1"/>
    <col min="56" max="56" width="7" bestFit="1" customWidth="1"/>
    <col min="57" max="57" width="5.5703125" bestFit="1" customWidth="1"/>
    <col min="58" max="58" width="9.140625" customWidth="1"/>
    <col min="59" max="59" width="4.5703125" bestFit="1" customWidth="1"/>
    <col min="60" max="60" width="8" bestFit="1" customWidth="1"/>
    <col min="61" max="61" width="7.5703125" bestFit="1" customWidth="1"/>
    <col min="62" max="62" width="8.140625" bestFit="1" customWidth="1"/>
    <col min="63" max="63" width="9.140625" customWidth="1"/>
    <col min="64" max="64" width="5.85546875" bestFit="1" customWidth="1"/>
    <col min="65" max="65" width="6" bestFit="1" customWidth="1"/>
    <col min="66" max="66" width="7" bestFit="1" customWidth="1"/>
    <col min="67" max="67" width="4.7109375" bestFit="1" customWidth="1"/>
    <col min="69" max="70" width="4.5703125" bestFit="1" customWidth="1"/>
    <col min="71" max="71" width="4.7109375" bestFit="1" customWidth="1"/>
    <col min="72" max="72" width="1.28515625" customWidth="1"/>
    <col min="73" max="73" width="7.140625" bestFit="1" customWidth="1"/>
    <col min="74" max="74" width="4.5703125" bestFit="1" customWidth="1"/>
    <col min="75" max="75" width="4.7109375" bestFit="1" customWidth="1"/>
    <col min="76" max="76" width="1" customWidth="1"/>
    <col min="77" max="77" width="5.140625" bestFit="1" customWidth="1"/>
    <col min="78" max="78" width="6.28515625" bestFit="1" customWidth="1"/>
    <col min="79" max="79" width="4.7109375" bestFit="1" customWidth="1"/>
  </cols>
  <sheetData>
    <row r="1" spans="1:79" ht="18" x14ac:dyDescent="0.35">
      <c r="A1" s="9" t="s">
        <v>114</v>
      </c>
      <c r="B1" t="s">
        <v>8</v>
      </c>
      <c r="C1" t="s">
        <v>2</v>
      </c>
      <c r="D1" t="s">
        <v>9</v>
      </c>
      <c r="E1" t="s">
        <v>0</v>
      </c>
      <c r="F1" t="s">
        <v>141</v>
      </c>
      <c r="G1" t="s">
        <v>12</v>
      </c>
      <c r="H1" t="s">
        <v>7</v>
      </c>
      <c r="I1" t="s">
        <v>3</v>
      </c>
      <c r="J1" t="s">
        <v>13</v>
      </c>
      <c r="K1" t="s">
        <v>15</v>
      </c>
      <c r="L1" t="s">
        <v>16</v>
      </c>
      <c r="M1" t="s">
        <v>4</v>
      </c>
      <c r="N1" t="s">
        <v>10</v>
      </c>
      <c r="O1" t="s">
        <v>6</v>
      </c>
      <c r="P1" t="s">
        <v>23</v>
      </c>
      <c r="Q1" t="s">
        <v>11</v>
      </c>
      <c r="R1" t="s">
        <v>5</v>
      </c>
      <c r="S1" t="s">
        <v>17</v>
      </c>
      <c r="T1" t="s">
        <v>28</v>
      </c>
      <c r="U1" t="s">
        <v>30</v>
      </c>
      <c r="V1" t="s">
        <v>19</v>
      </c>
      <c r="W1" t="s">
        <v>41</v>
      </c>
      <c r="X1" t="s">
        <v>14</v>
      </c>
      <c r="Y1" t="s">
        <v>52</v>
      </c>
      <c r="Z1" t="s">
        <v>54</v>
      </c>
      <c r="AA1" t="s">
        <v>37</v>
      </c>
      <c r="AB1" t="s">
        <v>36</v>
      </c>
      <c r="AC1" t="s">
        <v>18</v>
      </c>
      <c r="AD1" t="s">
        <v>21</v>
      </c>
      <c r="AE1" t="s">
        <v>33</v>
      </c>
      <c r="AF1" t="s">
        <v>44</v>
      </c>
      <c r="AG1" t="s">
        <v>42</v>
      </c>
      <c r="AH1" t="s">
        <v>24</v>
      </c>
      <c r="AI1" t="s">
        <v>1</v>
      </c>
      <c r="AJ1" t="s">
        <v>34</v>
      </c>
      <c r="AK1" t="s">
        <v>22</v>
      </c>
      <c r="AL1" t="s">
        <v>40</v>
      </c>
      <c r="AM1" t="s">
        <v>38</v>
      </c>
      <c r="AN1" t="s">
        <v>43</v>
      </c>
      <c r="AO1" t="s">
        <v>27</v>
      </c>
      <c r="AP1" t="s">
        <v>29</v>
      </c>
      <c r="AQ1" t="s">
        <v>46</v>
      </c>
      <c r="AR1" t="s">
        <v>25</v>
      </c>
      <c r="AS1" t="s">
        <v>32</v>
      </c>
      <c r="AT1" t="s">
        <v>26</v>
      </c>
      <c r="AU1" t="s">
        <v>49</v>
      </c>
      <c r="AV1" t="s">
        <v>53</v>
      </c>
      <c r="AW1" t="s">
        <v>35</v>
      </c>
      <c r="AX1" t="s">
        <v>31</v>
      </c>
      <c r="AY1" t="s">
        <v>45</v>
      </c>
      <c r="AZ1" t="s">
        <v>51</v>
      </c>
      <c r="BA1" t="s">
        <v>48</v>
      </c>
      <c r="BB1" t="s">
        <v>39</v>
      </c>
      <c r="BC1" t="s">
        <v>20</v>
      </c>
      <c r="BD1" t="s">
        <v>47</v>
      </c>
      <c r="BE1" t="s">
        <v>50</v>
      </c>
      <c r="BG1" t="s">
        <v>55</v>
      </c>
      <c r="BH1" t="s">
        <v>56</v>
      </c>
      <c r="BI1" t="s">
        <v>57</v>
      </c>
      <c r="BJ1" t="s">
        <v>58</v>
      </c>
      <c r="BL1" s="1" t="s">
        <v>59</v>
      </c>
      <c r="BM1" s="1" t="s">
        <v>60</v>
      </c>
      <c r="BN1" s="1" t="s">
        <v>61</v>
      </c>
      <c r="BO1" s="1" t="s">
        <v>62</v>
      </c>
      <c r="BQ1" s="1" t="s">
        <v>63</v>
      </c>
      <c r="BR1" s="1" t="s">
        <v>64</v>
      </c>
      <c r="BS1" s="1" t="s">
        <v>65</v>
      </c>
      <c r="BU1" s="1" t="s">
        <v>66</v>
      </c>
      <c r="BV1" s="1" t="s">
        <v>64</v>
      </c>
      <c r="BW1" s="1" t="s">
        <v>65</v>
      </c>
      <c r="BY1" s="1" t="s">
        <v>67</v>
      </c>
      <c r="BZ1" s="1" t="s">
        <v>68</v>
      </c>
      <c r="CA1" s="1" t="s">
        <v>65</v>
      </c>
    </row>
    <row r="2" spans="1:79" x14ac:dyDescent="0.25">
      <c r="A2" s="9" t="s">
        <v>115</v>
      </c>
      <c r="B2" t="s">
        <v>70</v>
      </c>
      <c r="C2" t="s">
        <v>70</v>
      </c>
      <c r="D2" t="s">
        <v>69</v>
      </c>
      <c r="E2" t="s">
        <v>69</v>
      </c>
      <c r="F2" t="s">
        <v>69</v>
      </c>
      <c r="G2" t="s">
        <v>69</v>
      </c>
      <c r="H2" t="s">
        <v>69</v>
      </c>
      <c r="I2" t="s">
        <v>69</v>
      </c>
      <c r="J2" t="s">
        <v>70</v>
      </c>
      <c r="K2" t="s">
        <v>69</v>
      </c>
      <c r="L2" t="s">
        <v>70</v>
      </c>
      <c r="M2" t="s">
        <v>70</v>
      </c>
      <c r="N2" t="s">
        <v>70</v>
      </c>
      <c r="O2" t="s">
        <v>69</v>
      </c>
      <c r="P2" t="s">
        <v>70</v>
      </c>
      <c r="Q2" t="s">
        <v>70</v>
      </c>
      <c r="R2" t="s">
        <v>70</v>
      </c>
      <c r="S2" t="s">
        <v>70</v>
      </c>
      <c r="T2" t="s">
        <v>70</v>
      </c>
      <c r="U2" t="s">
        <v>70</v>
      </c>
      <c r="V2" t="s">
        <v>70</v>
      </c>
      <c r="W2" t="s">
        <v>70</v>
      </c>
      <c r="X2" t="s">
        <v>70</v>
      </c>
      <c r="Y2" t="s">
        <v>70</v>
      </c>
      <c r="Z2" t="s">
        <v>70</v>
      </c>
      <c r="AA2" t="s">
        <v>70</v>
      </c>
      <c r="AB2" t="s">
        <v>70</v>
      </c>
      <c r="AC2" t="s">
        <v>70</v>
      </c>
      <c r="AD2" t="s">
        <v>70</v>
      </c>
      <c r="AE2" t="s">
        <v>70</v>
      </c>
      <c r="AF2" t="s">
        <v>70</v>
      </c>
      <c r="AG2" t="s">
        <v>70</v>
      </c>
      <c r="AH2" t="s">
        <v>70</v>
      </c>
      <c r="AI2" t="s">
        <v>70</v>
      </c>
      <c r="AJ2" t="s">
        <v>70</v>
      </c>
      <c r="AK2" t="s">
        <v>70</v>
      </c>
      <c r="AL2" t="s">
        <v>70</v>
      </c>
      <c r="AM2" t="s">
        <v>70</v>
      </c>
      <c r="AN2" t="s">
        <v>70</v>
      </c>
      <c r="AO2" t="s">
        <v>70</v>
      </c>
      <c r="AP2" t="s">
        <v>70</v>
      </c>
      <c r="AQ2" t="s">
        <v>70</v>
      </c>
      <c r="AR2" t="s">
        <v>70</v>
      </c>
      <c r="AS2" t="s">
        <v>70</v>
      </c>
      <c r="AT2" t="s">
        <v>70</v>
      </c>
      <c r="AU2" t="s">
        <v>70</v>
      </c>
      <c r="AV2" t="s">
        <v>70</v>
      </c>
      <c r="AW2" t="s">
        <v>70</v>
      </c>
      <c r="AX2" t="s">
        <v>70</v>
      </c>
      <c r="AY2" t="s">
        <v>70</v>
      </c>
      <c r="AZ2" t="s">
        <v>70</v>
      </c>
      <c r="BA2" t="s">
        <v>70</v>
      </c>
      <c r="BB2" t="s">
        <v>70</v>
      </c>
      <c r="BC2" t="s">
        <v>70</v>
      </c>
      <c r="BD2" t="s">
        <v>70</v>
      </c>
      <c r="BE2" t="s">
        <v>70</v>
      </c>
    </row>
    <row r="3" spans="1:79" x14ac:dyDescent="0.25">
      <c r="A3" s="10" t="s">
        <v>157</v>
      </c>
      <c r="AJ3">
        <v>0.36699999999999999</v>
      </c>
      <c r="AK3">
        <v>0.95699999999999996</v>
      </c>
      <c r="AL3">
        <v>0.13700000000000001</v>
      </c>
      <c r="AM3">
        <v>0.71099999999999997</v>
      </c>
      <c r="AN3">
        <v>0.23100000000000001</v>
      </c>
      <c r="AO3">
        <v>8.6999999999999994E-2</v>
      </c>
      <c r="AP3">
        <v>0.30599999999999999</v>
      </c>
      <c r="AQ3">
        <v>5.8000000000000003E-2</v>
      </c>
      <c r="AR3">
        <v>0.38100000000000001</v>
      </c>
      <c r="AS3">
        <v>8.5099999999999995E-2</v>
      </c>
      <c r="AT3">
        <v>0.249</v>
      </c>
      <c r="AU3">
        <v>3.56E-2</v>
      </c>
      <c r="AV3">
        <v>0.248</v>
      </c>
      <c r="AW3">
        <v>3.8100000000000002E-2</v>
      </c>
    </row>
    <row r="4" spans="1:79" x14ac:dyDescent="0.25">
      <c r="A4" s="10"/>
    </row>
    <row r="5" spans="1:79" x14ac:dyDescent="0.25">
      <c r="A5" s="10" t="s">
        <v>71</v>
      </c>
    </row>
    <row r="6" spans="1:79" x14ac:dyDescent="0.25">
      <c r="A6" s="9" t="s">
        <v>116</v>
      </c>
      <c r="B6">
        <v>30</v>
      </c>
      <c r="C6" s="3" t="s">
        <v>72</v>
      </c>
      <c r="D6">
        <v>1.35</v>
      </c>
      <c r="E6">
        <v>7.38</v>
      </c>
      <c r="F6">
        <v>21.2</v>
      </c>
      <c r="G6">
        <v>0.77</v>
      </c>
      <c r="H6">
        <v>1.7</v>
      </c>
      <c r="I6">
        <v>7.1</v>
      </c>
      <c r="J6">
        <v>13</v>
      </c>
      <c r="K6">
        <v>0.45</v>
      </c>
      <c r="L6">
        <v>121</v>
      </c>
      <c r="M6">
        <v>100</v>
      </c>
      <c r="N6">
        <v>1220</v>
      </c>
      <c r="O6">
        <v>2.75</v>
      </c>
      <c r="P6">
        <v>11.6</v>
      </c>
      <c r="Q6">
        <v>375</v>
      </c>
      <c r="R6">
        <v>260</v>
      </c>
      <c r="S6">
        <v>302</v>
      </c>
      <c r="T6">
        <v>19</v>
      </c>
      <c r="U6">
        <v>1</v>
      </c>
      <c r="V6" s="3" t="s">
        <v>72</v>
      </c>
      <c r="W6">
        <v>92.7</v>
      </c>
      <c r="X6">
        <v>330</v>
      </c>
      <c r="Y6">
        <v>23.2</v>
      </c>
      <c r="Z6">
        <v>146</v>
      </c>
      <c r="AA6">
        <v>13</v>
      </c>
      <c r="AB6">
        <v>5</v>
      </c>
      <c r="AC6" s="3" t="s">
        <v>73</v>
      </c>
      <c r="AD6">
        <v>0.9</v>
      </c>
      <c r="AE6" s="3" t="s">
        <v>74</v>
      </c>
      <c r="AF6">
        <v>4</v>
      </c>
      <c r="AG6">
        <v>1.5</v>
      </c>
      <c r="AH6">
        <v>8.6999999999999993</v>
      </c>
      <c r="AI6">
        <v>540</v>
      </c>
      <c r="AJ6">
        <v>39.700000000000003</v>
      </c>
      <c r="AK6">
        <v>74.099999999999994</v>
      </c>
      <c r="AL6">
        <v>8.6999999999999993</v>
      </c>
      <c r="AM6">
        <v>33.1</v>
      </c>
      <c r="AN6">
        <v>6.1</v>
      </c>
      <c r="AO6">
        <v>1.41</v>
      </c>
      <c r="AP6">
        <v>5.25</v>
      </c>
      <c r="AQ6">
        <v>0.75</v>
      </c>
      <c r="AR6">
        <v>4.53</v>
      </c>
      <c r="AS6">
        <v>0.9</v>
      </c>
      <c r="AT6">
        <v>2.5499999999999998</v>
      </c>
      <c r="AU6">
        <v>0.37</v>
      </c>
      <c r="AV6">
        <v>2.4</v>
      </c>
      <c r="AW6">
        <v>0.36</v>
      </c>
      <c r="AX6">
        <v>4</v>
      </c>
      <c r="AY6">
        <v>1</v>
      </c>
      <c r="AZ6">
        <v>3</v>
      </c>
      <c r="BA6" s="3" t="s">
        <v>75</v>
      </c>
      <c r="BB6">
        <v>34</v>
      </c>
      <c r="BC6">
        <v>0.4</v>
      </c>
      <c r="BD6">
        <v>8.6999999999999993</v>
      </c>
      <c r="BE6">
        <v>2.59</v>
      </c>
      <c r="BG6" s="4">
        <f>((AN6/AN$3)*(AP6/AP$3))^0.5</f>
        <v>21.285206409230362</v>
      </c>
      <c r="BH6" s="2">
        <f>(AO6/AO$3)/BG6</f>
        <v>0.76141599193964093</v>
      </c>
      <c r="BI6" s="4">
        <f>(AJ6/AJ$3)/(AV6/AV$3)</f>
        <v>11.178019981834696</v>
      </c>
      <c r="BJ6" s="4">
        <f>(AJ6/AJ$3)/(AN6/AN$3)</f>
        <v>4.0964398981551797</v>
      </c>
      <c r="BL6" s="1">
        <f>J6/BD6</f>
        <v>1.4942528735632186</v>
      </c>
      <c r="BM6" s="1">
        <f>AY6/BD6</f>
        <v>0.1149425287356322</v>
      </c>
      <c r="BN6">
        <f>Z6/10</f>
        <v>14.6</v>
      </c>
      <c r="BO6">
        <f>M6/5</f>
        <v>20</v>
      </c>
      <c r="BQ6" s="4">
        <f>AJ6/($AJ6+$J6+$BD6)*100</f>
        <v>64.657980456026053</v>
      </c>
      <c r="BR6" s="4">
        <f>J6/($AJ6+$J6+$BD6)*100</f>
        <v>21.172638436482082</v>
      </c>
      <c r="BS6" s="4">
        <f>BD6/($AJ6+$J6+$BD6)*100</f>
        <v>14.169381107491855</v>
      </c>
      <c r="BU6" s="4">
        <f>BN6/($BN6+$J6+$BD6)*100</f>
        <v>40.22038567493113</v>
      </c>
      <c r="BV6" s="4">
        <f>J6/($BN6+$J6+$BD6)*100</f>
        <v>35.812672176308538</v>
      </c>
      <c r="BW6" s="4">
        <f>BD6/($BN6+$J6+$BD6)*100</f>
        <v>23.966942148760332</v>
      </c>
      <c r="BY6" s="4">
        <f>AM6/($AM6+$BO6+$BD6)*100</f>
        <v>53.559870550161811</v>
      </c>
      <c r="BZ6" s="4">
        <f>BO6/($AM6+$BO6+$BD6)*100</f>
        <v>32.362459546925571</v>
      </c>
      <c r="CA6" s="4">
        <f>BD6/($AM6+$BO6+$BD6)*100</f>
        <v>14.077669902912621</v>
      </c>
    </row>
    <row r="7" spans="1:79" x14ac:dyDescent="0.25">
      <c r="A7" s="9" t="s">
        <v>117</v>
      </c>
      <c r="B7">
        <v>30</v>
      </c>
      <c r="C7" s="3" t="s">
        <v>72</v>
      </c>
      <c r="D7">
        <v>0.93</v>
      </c>
      <c r="E7">
        <v>7.43</v>
      </c>
      <c r="F7">
        <v>27.1</v>
      </c>
      <c r="G7">
        <v>0.8</v>
      </c>
      <c r="H7">
        <v>1.9</v>
      </c>
      <c r="I7">
        <v>4</v>
      </c>
      <c r="J7">
        <v>14</v>
      </c>
      <c r="K7">
        <v>0.48</v>
      </c>
      <c r="L7">
        <v>125</v>
      </c>
      <c r="M7">
        <v>80</v>
      </c>
      <c r="N7">
        <v>660</v>
      </c>
      <c r="O7">
        <v>2.83</v>
      </c>
      <c r="P7">
        <v>9.6</v>
      </c>
      <c r="Q7">
        <v>42</v>
      </c>
      <c r="R7">
        <v>180</v>
      </c>
      <c r="S7">
        <v>340</v>
      </c>
      <c r="T7">
        <v>20</v>
      </c>
      <c r="U7">
        <v>1</v>
      </c>
      <c r="V7" s="3" t="s">
        <v>72</v>
      </c>
      <c r="W7">
        <v>82</v>
      </c>
      <c r="X7">
        <v>270</v>
      </c>
      <c r="Y7">
        <v>21.9</v>
      </c>
      <c r="Z7">
        <v>156</v>
      </c>
      <c r="AA7">
        <v>17</v>
      </c>
      <c r="AB7">
        <v>5</v>
      </c>
      <c r="AC7" s="3" t="s">
        <v>73</v>
      </c>
      <c r="AD7">
        <v>4.2</v>
      </c>
      <c r="AE7" s="3" t="s">
        <v>74</v>
      </c>
      <c r="AF7">
        <v>8</v>
      </c>
      <c r="AG7">
        <v>1.7</v>
      </c>
      <c r="AH7">
        <v>7.3</v>
      </c>
      <c r="AI7">
        <v>480</v>
      </c>
      <c r="AJ7">
        <v>39.4</v>
      </c>
      <c r="AK7">
        <v>71.2</v>
      </c>
      <c r="AL7">
        <v>8.3699999999999992</v>
      </c>
      <c r="AM7">
        <v>31.5</v>
      </c>
      <c r="AN7">
        <v>5.8</v>
      </c>
      <c r="AO7">
        <v>1.27</v>
      </c>
      <c r="AP7">
        <v>4.95</v>
      </c>
      <c r="AQ7">
        <v>0.69</v>
      </c>
      <c r="AR7">
        <v>4.25</v>
      </c>
      <c r="AS7">
        <v>0.84</v>
      </c>
      <c r="AT7">
        <v>2.4500000000000002</v>
      </c>
      <c r="AU7">
        <v>0.33</v>
      </c>
      <c r="AV7">
        <v>2.2999999999999998</v>
      </c>
      <c r="AW7">
        <v>0.33</v>
      </c>
      <c r="AX7">
        <v>4</v>
      </c>
      <c r="AY7">
        <v>1.1000000000000001</v>
      </c>
      <c r="AZ7">
        <v>4</v>
      </c>
      <c r="BA7" s="3" t="s">
        <v>75</v>
      </c>
      <c r="BB7">
        <v>34</v>
      </c>
      <c r="BC7">
        <v>0.3</v>
      </c>
      <c r="BD7">
        <v>8.9</v>
      </c>
      <c r="BE7">
        <v>2.4900000000000002</v>
      </c>
      <c r="BG7" s="4">
        <f>((AN7/AN$3)*(AP7/AP$3))^0.5</f>
        <v>20.153472777315436</v>
      </c>
      <c r="BH7" s="2">
        <f>(AO7/AO$3)/BG7</f>
        <v>0.72432683491930616</v>
      </c>
      <c r="BI7" s="4">
        <f>(AJ7/AJ$3)/(AV7/AV$3)</f>
        <v>11.575879635114322</v>
      </c>
      <c r="BJ7" s="4">
        <f>(AJ7/AJ$3)/(AN7/AN$3)</f>
        <v>4.2757681104951617</v>
      </c>
      <c r="BL7" s="1">
        <f>J7/BD7</f>
        <v>1.5730337078651684</v>
      </c>
      <c r="BM7" s="1">
        <f>AY7/BD7</f>
        <v>0.12359550561797754</v>
      </c>
      <c r="BN7">
        <f>Z7/10</f>
        <v>15.6</v>
      </c>
      <c r="BO7">
        <f>M7/5</f>
        <v>16</v>
      </c>
      <c r="BQ7" s="4">
        <f>AJ7/($AJ7+$J7+$BD7)*100</f>
        <v>63.242375601926156</v>
      </c>
      <c r="BR7" s="4">
        <f>J7/($AJ7+$J7+$BD7)*100</f>
        <v>22.471910112359552</v>
      </c>
      <c r="BS7" s="4">
        <f>BD7/($AJ7+$J7+$BD7)*100</f>
        <v>14.285714285714288</v>
      </c>
      <c r="BU7" s="4">
        <f>BN7/($BN7+$J7+$BD7)*100</f>
        <v>40.519480519480517</v>
      </c>
      <c r="BV7" s="4">
        <f>J7/($BN7+$J7+$BD7)*100</f>
        <v>36.363636363636367</v>
      </c>
      <c r="BW7" s="4">
        <f>BD7/($BN7+$J7+$BD7)*100</f>
        <v>23.11688311688312</v>
      </c>
      <c r="BY7" s="4">
        <f>AM7/($AM7+$BO7+$BD7)*100</f>
        <v>55.851063829787236</v>
      </c>
      <c r="BZ7" s="4">
        <f>BO7/($AM7+$BO7+$BD7)*100</f>
        <v>28.368794326241137</v>
      </c>
      <c r="CA7" s="4">
        <f>BD7/($AM7+$BO7+$BD7)*100</f>
        <v>15.780141843971633</v>
      </c>
    </row>
    <row r="8" spans="1:79" x14ac:dyDescent="0.25">
      <c r="A8" s="9" t="s">
        <v>81</v>
      </c>
      <c r="B8">
        <v>40</v>
      </c>
      <c r="C8" s="3" t="s">
        <v>72</v>
      </c>
      <c r="D8">
        <v>1.51</v>
      </c>
      <c r="E8">
        <v>9.8699999999999992</v>
      </c>
      <c r="F8">
        <v>22.3</v>
      </c>
      <c r="G8">
        <v>0.44</v>
      </c>
      <c r="H8">
        <v>1.7</v>
      </c>
      <c r="I8">
        <v>8</v>
      </c>
      <c r="J8">
        <v>16</v>
      </c>
      <c r="K8">
        <v>0.55000000000000004</v>
      </c>
      <c r="L8">
        <v>131</v>
      </c>
      <c r="M8">
        <v>90</v>
      </c>
      <c r="N8">
        <v>870</v>
      </c>
      <c r="O8">
        <v>3.7</v>
      </c>
      <c r="P8">
        <v>11.3</v>
      </c>
      <c r="Q8">
        <v>48</v>
      </c>
      <c r="R8">
        <v>110</v>
      </c>
      <c r="S8">
        <v>249</v>
      </c>
      <c r="T8">
        <v>23</v>
      </c>
      <c r="U8">
        <v>1</v>
      </c>
      <c r="V8" s="3" t="s">
        <v>72</v>
      </c>
      <c r="W8">
        <v>94.2</v>
      </c>
      <c r="X8">
        <v>360</v>
      </c>
      <c r="Y8">
        <v>26.6</v>
      </c>
      <c r="Z8">
        <v>182</v>
      </c>
      <c r="AA8">
        <v>23</v>
      </c>
      <c r="AB8">
        <v>2</v>
      </c>
      <c r="AC8" s="3" t="s">
        <v>73</v>
      </c>
      <c r="AD8">
        <v>0.3</v>
      </c>
      <c r="AE8" s="3" t="s">
        <v>74</v>
      </c>
      <c r="AF8">
        <v>6</v>
      </c>
      <c r="AG8">
        <v>1.9</v>
      </c>
      <c r="AH8">
        <v>7.6</v>
      </c>
      <c r="AI8">
        <v>470</v>
      </c>
      <c r="AJ8">
        <v>48</v>
      </c>
      <c r="AK8">
        <v>88.4</v>
      </c>
      <c r="AL8">
        <v>10.4</v>
      </c>
      <c r="AM8">
        <v>38.5</v>
      </c>
      <c r="AN8">
        <v>7</v>
      </c>
      <c r="AO8">
        <v>1.56</v>
      </c>
      <c r="AP8">
        <v>5.99</v>
      </c>
      <c r="AQ8">
        <v>0.86</v>
      </c>
      <c r="AR8">
        <v>5.21</v>
      </c>
      <c r="AS8">
        <v>1.02</v>
      </c>
      <c r="AT8">
        <v>3.02</v>
      </c>
      <c r="AU8">
        <v>0.42</v>
      </c>
      <c r="AV8">
        <v>2.9</v>
      </c>
      <c r="AW8">
        <v>0.4</v>
      </c>
      <c r="AX8">
        <v>5</v>
      </c>
      <c r="AY8">
        <v>1.5</v>
      </c>
      <c r="AZ8">
        <v>2</v>
      </c>
      <c r="BA8">
        <v>0.5</v>
      </c>
      <c r="BB8">
        <v>35</v>
      </c>
      <c r="BC8">
        <v>0.4</v>
      </c>
      <c r="BD8">
        <v>11.6</v>
      </c>
      <c r="BE8">
        <v>2.99</v>
      </c>
      <c r="BG8" s="4">
        <f>((AN8/AN$3)*(AP8/AP$3))^0.5</f>
        <v>24.355425877150207</v>
      </c>
      <c r="BH8" s="2">
        <f>(AO8/AO$3)/BG8</f>
        <v>0.73622340143849319</v>
      </c>
      <c r="BI8" s="4">
        <f>(AJ8/AJ$3)/(AV8/AV$3)</f>
        <v>11.184816311190454</v>
      </c>
      <c r="BJ8" s="4">
        <f>(AJ8/AJ$3)/(AN8/AN$3)</f>
        <v>4.3160762942779298</v>
      </c>
      <c r="BL8" s="1">
        <f>J8/BD8</f>
        <v>1.3793103448275863</v>
      </c>
      <c r="BM8" s="1">
        <f>AY8/BD8</f>
        <v>0.12931034482758622</v>
      </c>
      <c r="BN8">
        <f>Z8/10</f>
        <v>18.2</v>
      </c>
      <c r="BO8">
        <f>M8/5</f>
        <v>18</v>
      </c>
      <c r="BQ8" s="4">
        <f>AJ8/($AJ8+$J8+$BD8)*100</f>
        <v>63.492063492063501</v>
      </c>
      <c r="BR8" s="4">
        <f>J8/($AJ8+$J8+$BD8)*100</f>
        <v>21.164021164021165</v>
      </c>
      <c r="BS8" s="4">
        <f>BD8/($AJ8+$J8+$BD8)*100</f>
        <v>15.343915343915345</v>
      </c>
      <c r="BU8" s="4">
        <f>BN8/($BN8+$J8+$BD8)*100</f>
        <v>39.737991266375538</v>
      </c>
      <c r="BV8" s="4">
        <f>J8/($BN8+$J8+$BD8)*100</f>
        <v>34.934497816593883</v>
      </c>
      <c r="BW8" s="4">
        <f>BD8/($BN8+$J8+$BD8)*100</f>
        <v>25.327510917030565</v>
      </c>
      <c r="BY8" s="4">
        <f>AM8/($AM8+$BO8+$BD8)*100</f>
        <v>56.5345080763583</v>
      </c>
      <c r="BZ8" s="4">
        <f>BO8/($AM8+$BO8+$BD8)*100</f>
        <v>26.431718061674008</v>
      </c>
      <c r="CA8" s="4">
        <f>BD8/($AM8+$BO8+$BD8)*100</f>
        <v>17.033773861967695</v>
      </c>
    </row>
    <row r="9" spans="1:79" x14ac:dyDescent="0.25">
      <c r="A9" s="9" t="s">
        <v>118</v>
      </c>
      <c r="B9" s="3" t="s">
        <v>76</v>
      </c>
      <c r="C9" s="3" t="s">
        <v>72</v>
      </c>
      <c r="D9">
        <v>2.97</v>
      </c>
      <c r="E9">
        <v>9.32</v>
      </c>
      <c r="F9">
        <v>23.5</v>
      </c>
      <c r="G9">
        <v>0.06</v>
      </c>
      <c r="H9">
        <v>0.4</v>
      </c>
      <c r="I9">
        <v>7.3</v>
      </c>
      <c r="J9">
        <v>35</v>
      </c>
      <c r="K9">
        <v>0.63</v>
      </c>
      <c r="L9">
        <v>362</v>
      </c>
      <c r="M9">
        <v>100</v>
      </c>
      <c r="N9">
        <v>1430</v>
      </c>
      <c r="O9">
        <v>7.34</v>
      </c>
      <c r="P9">
        <v>31.3</v>
      </c>
      <c r="Q9">
        <v>55</v>
      </c>
      <c r="R9">
        <v>200</v>
      </c>
      <c r="S9">
        <v>88</v>
      </c>
      <c r="T9">
        <v>21</v>
      </c>
      <c r="U9">
        <v>1</v>
      </c>
      <c r="V9">
        <v>27</v>
      </c>
      <c r="W9">
        <v>10.7</v>
      </c>
      <c r="X9">
        <v>370</v>
      </c>
      <c r="Y9">
        <v>23.1</v>
      </c>
      <c r="Z9">
        <v>90.3</v>
      </c>
      <c r="AA9" s="3" t="s">
        <v>73</v>
      </c>
      <c r="AB9" s="3" t="s">
        <v>78</v>
      </c>
      <c r="AC9" s="3" t="s">
        <v>73</v>
      </c>
      <c r="AD9" s="3" t="s">
        <v>74</v>
      </c>
      <c r="AE9" s="3" t="s">
        <v>74</v>
      </c>
      <c r="AF9" s="3" t="s">
        <v>73</v>
      </c>
      <c r="AG9">
        <v>0.4</v>
      </c>
      <c r="AH9">
        <v>0.9</v>
      </c>
      <c r="AI9">
        <v>120</v>
      </c>
      <c r="AJ9">
        <v>6.2</v>
      </c>
      <c r="AK9">
        <v>16.2</v>
      </c>
      <c r="AL9">
        <v>2.62</v>
      </c>
      <c r="AM9">
        <v>13.3</v>
      </c>
      <c r="AN9">
        <v>3.7</v>
      </c>
      <c r="AO9">
        <v>1.26</v>
      </c>
      <c r="AP9">
        <v>4.5199999999999996</v>
      </c>
      <c r="AQ9">
        <v>0.69</v>
      </c>
      <c r="AR9">
        <v>4.4000000000000004</v>
      </c>
      <c r="AS9">
        <v>0.93</v>
      </c>
      <c r="AT9">
        <v>2.75</v>
      </c>
      <c r="AU9">
        <v>0.4</v>
      </c>
      <c r="AV9">
        <v>2.7</v>
      </c>
      <c r="AW9">
        <v>0.4</v>
      </c>
      <c r="AX9">
        <v>2</v>
      </c>
      <c r="AY9" s="3" t="s">
        <v>75</v>
      </c>
      <c r="AZ9" s="3" t="s">
        <v>73</v>
      </c>
      <c r="BA9" s="3" t="s">
        <v>75</v>
      </c>
      <c r="BB9" s="3" t="s">
        <v>72</v>
      </c>
      <c r="BC9" s="3" t="s">
        <v>77</v>
      </c>
      <c r="BD9">
        <v>1</v>
      </c>
      <c r="BE9">
        <v>0.49</v>
      </c>
      <c r="BG9" s="4">
        <f>((AN9/AN$3)*(AP9/AP$3))^0.5</f>
        <v>15.381665981302357</v>
      </c>
      <c r="BH9" s="2">
        <f>(AO9/AO$3)/BG9</f>
        <v>0.94155981792184318</v>
      </c>
      <c r="BI9" s="4">
        <f>(AJ9/AJ$3)/(AV9/AV$3)</f>
        <v>1.5517206579876877</v>
      </c>
      <c r="BJ9" s="4">
        <f>(AJ9/AJ$3)/(AN9/AN$3)</f>
        <v>1.0547168421827824</v>
      </c>
      <c r="BL9" s="1">
        <f>J9/BD9</f>
        <v>35</v>
      </c>
      <c r="BM9" s="1"/>
      <c r="BN9">
        <f>Z9/10</f>
        <v>9.0299999999999994</v>
      </c>
      <c r="BO9">
        <f>M9/5</f>
        <v>20</v>
      </c>
      <c r="BQ9" s="4">
        <f>AJ9/($AJ9+$J9+$BD9)*100</f>
        <v>14.691943127962084</v>
      </c>
      <c r="BR9" s="4">
        <f>J9/($AJ9+$J9+$BD9)*100</f>
        <v>82.93838862559241</v>
      </c>
      <c r="BS9" s="4">
        <f>BD9/($AJ9+$J9+$BD9)*100</f>
        <v>2.3696682464454977</v>
      </c>
      <c r="BU9" s="4">
        <f>BN9/($BN9+$J9+$BD9)*100</f>
        <v>20.053297801465689</v>
      </c>
      <c r="BV9" s="4">
        <f>J9/($BN9+$J9+$BD9)*100</f>
        <v>77.725960470797233</v>
      </c>
      <c r="BW9" s="4">
        <f>BD9/($BN9+$J9+$BD9)*100</f>
        <v>2.2207417277370642</v>
      </c>
      <c r="BY9" s="4">
        <f>AM9/($AM9+$BO9+$BD9)*100</f>
        <v>38.775510204081634</v>
      </c>
      <c r="BZ9" s="4">
        <f>BO9/($AM9+$BO9+$BD9)*100</f>
        <v>58.309037900874635</v>
      </c>
      <c r="CA9" s="4">
        <f>BD9/($AM9+$BO9+$BD9)*100</f>
        <v>2.915451895043732</v>
      </c>
    </row>
    <row r="10" spans="1:79" x14ac:dyDescent="0.25">
      <c r="A10" s="9" t="s">
        <v>119</v>
      </c>
      <c r="B10" s="3" t="s">
        <v>76</v>
      </c>
      <c r="C10" s="3" t="s">
        <v>72</v>
      </c>
      <c r="D10">
        <v>2.67</v>
      </c>
      <c r="E10">
        <v>11.1</v>
      </c>
      <c r="F10">
        <v>26.6</v>
      </c>
      <c r="G10">
        <v>0.06</v>
      </c>
      <c r="H10">
        <v>0.2</v>
      </c>
      <c r="I10">
        <v>7</v>
      </c>
      <c r="J10">
        <v>26</v>
      </c>
      <c r="K10">
        <v>0.56000000000000005</v>
      </c>
      <c r="L10">
        <v>212</v>
      </c>
      <c r="M10">
        <v>70</v>
      </c>
      <c r="N10">
        <v>710</v>
      </c>
      <c r="O10">
        <v>4.08</v>
      </c>
      <c r="P10">
        <v>24.6</v>
      </c>
      <c r="Q10">
        <v>41</v>
      </c>
      <c r="R10">
        <v>40</v>
      </c>
      <c r="S10">
        <v>42</v>
      </c>
      <c r="T10">
        <v>22</v>
      </c>
      <c r="U10">
        <v>1</v>
      </c>
      <c r="V10" s="3" t="s">
        <v>72</v>
      </c>
      <c r="W10">
        <v>3.9</v>
      </c>
      <c r="X10">
        <v>450</v>
      </c>
      <c r="Y10">
        <v>13.5</v>
      </c>
      <c r="Z10">
        <v>104</v>
      </c>
      <c r="AA10">
        <v>6</v>
      </c>
      <c r="AB10" s="3" t="s">
        <v>78</v>
      </c>
      <c r="AC10" s="3" t="s">
        <v>73</v>
      </c>
      <c r="AD10" s="3" t="s">
        <v>74</v>
      </c>
      <c r="AE10" s="3" t="s">
        <v>74</v>
      </c>
      <c r="AF10" s="3" t="s">
        <v>73</v>
      </c>
      <c r="AG10">
        <v>0.9</v>
      </c>
      <c r="AH10">
        <v>0.2</v>
      </c>
      <c r="AI10">
        <v>70</v>
      </c>
      <c r="AJ10">
        <v>8.3000000000000007</v>
      </c>
      <c r="AK10">
        <v>19.399999999999999</v>
      </c>
      <c r="AL10">
        <v>2.74</v>
      </c>
      <c r="AM10">
        <v>12.4</v>
      </c>
      <c r="AN10">
        <v>3.1</v>
      </c>
      <c r="AO10">
        <v>1.05</v>
      </c>
      <c r="AP10">
        <v>3.17</v>
      </c>
      <c r="AQ10">
        <v>0.45</v>
      </c>
      <c r="AR10">
        <v>2.65</v>
      </c>
      <c r="AS10">
        <v>0.54</v>
      </c>
      <c r="AT10">
        <v>1.49</v>
      </c>
      <c r="AU10">
        <v>0.21</v>
      </c>
      <c r="AV10">
        <v>1.4</v>
      </c>
      <c r="AW10">
        <v>0.21</v>
      </c>
      <c r="AX10">
        <v>3</v>
      </c>
      <c r="AY10" s="3" t="s">
        <v>75</v>
      </c>
      <c r="AZ10" s="3" t="s">
        <v>73</v>
      </c>
      <c r="BA10" s="3" t="s">
        <v>75</v>
      </c>
      <c r="BB10">
        <v>6</v>
      </c>
      <c r="BC10" s="3" t="s">
        <v>77</v>
      </c>
      <c r="BD10">
        <v>1.1000000000000001</v>
      </c>
      <c r="BE10">
        <v>0.56999999999999995</v>
      </c>
      <c r="BG10" s="4">
        <f>((AN10/AN$3)*(AP10/AP$3))^0.5</f>
        <v>11.790813631048097</v>
      </c>
      <c r="BH10" s="2">
        <f>(AO10/AO$3)/BG10</f>
        <v>1.0235905591333274</v>
      </c>
      <c r="BI10" s="4">
        <f>(AJ10/AJ$3)/(AV10/AV$3)</f>
        <v>4.0062281043207486</v>
      </c>
      <c r="BJ10" s="4">
        <f>(AJ10/AJ$3)/(AN10/AN$3)</f>
        <v>1.6852421552254553</v>
      </c>
      <c r="BL10" s="1">
        <f>J10/BD10</f>
        <v>23.636363636363633</v>
      </c>
      <c r="BM10" s="1"/>
      <c r="BN10">
        <f>Z10/10</f>
        <v>10.4</v>
      </c>
      <c r="BO10">
        <f>M10/5</f>
        <v>14</v>
      </c>
      <c r="BQ10" s="4">
        <f>AJ10/($AJ10+$J10+$BD10)*100</f>
        <v>23.446327683615824</v>
      </c>
      <c r="BR10" s="4">
        <f>J10/($AJ10+$J10+$BD10)*100</f>
        <v>73.44632768361582</v>
      </c>
      <c r="BS10" s="4">
        <f>BD10/($AJ10+$J10+$BD10)*100</f>
        <v>3.107344632768362</v>
      </c>
      <c r="BU10" s="4">
        <f>BN10/($BN10+$J10+$BD10)*100</f>
        <v>27.733333333333331</v>
      </c>
      <c r="BV10" s="4">
        <f>J10/($BN10+$J10+$BD10)*100</f>
        <v>69.333333333333343</v>
      </c>
      <c r="BW10" s="4">
        <f>BD10/($BN10+$J10+$BD10)*100</f>
        <v>2.9333333333333336</v>
      </c>
      <c r="BY10" s="4">
        <f>AM10/($AM10+$BO10+$BD10)*100</f>
        <v>45.090909090909093</v>
      </c>
      <c r="BZ10" s="4">
        <f>BO10/($AM10+$BO10+$BD10)*100</f>
        <v>50.909090909090907</v>
      </c>
      <c r="CA10" s="4">
        <f>BD10/($AM10+$BO10+$BD10)*100</f>
        <v>4</v>
      </c>
    </row>
    <row r="11" spans="1:79" x14ac:dyDescent="0.25">
      <c r="A11" s="9" t="s">
        <v>120</v>
      </c>
      <c r="B11">
        <v>20</v>
      </c>
      <c r="C11" s="3" t="s">
        <v>72</v>
      </c>
      <c r="D11">
        <v>0.57999999999999996</v>
      </c>
      <c r="E11">
        <v>14.2</v>
      </c>
      <c r="F11">
        <v>13.2</v>
      </c>
      <c r="G11">
        <v>0.06</v>
      </c>
      <c r="H11">
        <v>0.6</v>
      </c>
      <c r="I11">
        <v>0.3</v>
      </c>
      <c r="J11">
        <v>19</v>
      </c>
      <c r="K11">
        <v>0.54</v>
      </c>
      <c r="L11">
        <v>231</v>
      </c>
      <c r="M11">
        <v>150</v>
      </c>
      <c r="N11">
        <v>400</v>
      </c>
      <c r="O11">
        <v>5.71</v>
      </c>
      <c r="P11">
        <v>30.8</v>
      </c>
      <c r="Q11">
        <v>144</v>
      </c>
      <c r="R11">
        <v>60</v>
      </c>
      <c r="S11">
        <v>68</v>
      </c>
      <c r="T11">
        <v>29</v>
      </c>
      <c r="U11">
        <v>2</v>
      </c>
      <c r="V11" s="3" t="s">
        <v>72</v>
      </c>
      <c r="W11">
        <v>11.6</v>
      </c>
      <c r="X11">
        <v>50</v>
      </c>
      <c r="Y11">
        <v>8.6</v>
      </c>
      <c r="Z11">
        <v>136</v>
      </c>
      <c r="AA11">
        <v>8</v>
      </c>
      <c r="AB11">
        <v>4</v>
      </c>
      <c r="AC11" s="3" t="s">
        <v>73</v>
      </c>
      <c r="AD11" s="3" t="s">
        <v>74</v>
      </c>
      <c r="AE11" s="3" t="s">
        <v>74</v>
      </c>
      <c r="AF11">
        <v>1</v>
      </c>
      <c r="AG11">
        <v>0.7</v>
      </c>
      <c r="AH11">
        <v>1.1000000000000001</v>
      </c>
      <c r="AI11">
        <v>590</v>
      </c>
      <c r="AJ11">
        <v>9.1</v>
      </c>
      <c r="AK11">
        <v>35.4</v>
      </c>
      <c r="AL11">
        <v>2.39</v>
      </c>
      <c r="AM11">
        <v>10.3</v>
      </c>
      <c r="AN11">
        <v>2.2000000000000002</v>
      </c>
      <c r="AO11">
        <v>0.69</v>
      </c>
      <c r="AP11">
        <v>1.95</v>
      </c>
      <c r="AQ11">
        <v>0.28000000000000003</v>
      </c>
      <c r="AR11">
        <v>1.65</v>
      </c>
      <c r="AS11">
        <v>0.32</v>
      </c>
      <c r="AT11">
        <v>0.96</v>
      </c>
      <c r="AU11">
        <v>0.14000000000000001</v>
      </c>
      <c r="AV11">
        <v>1</v>
      </c>
      <c r="AW11">
        <v>0.13</v>
      </c>
      <c r="AX11">
        <v>3</v>
      </c>
      <c r="AY11" s="3" t="s">
        <v>75</v>
      </c>
      <c r="AZ11" s="3" t="s">
        <v>73</v>
      </c>
      <c r="BA11" s="3" t="s">
        <v>75</v>
      </c>
      <c r="BB11">
        <v>11</v>
      </c>
      <c r="BC11">
        <v>0.1</v>
      </c>
      <c r="BD11">
        <v>2.7</v>
      </c>
      <c r="BE11">
        <v>1.52</v>
      </c>
      <c r="BG11" s="4">
        <f>((AN11/AN$3)*(AP11/AP$3))^0.5</f>
        <v>7.7904392073800448</v>
      </c>
      <c r="BH11" s="2">
        <f>(AO11/AO$3)/BG11</f>
        <v>1.0180471564742315</v>
      </c>
      <c r="BI11" s="4">
        <f>(AJ11/AJ$3)/(AV11/AV$3)</f>
        <v>6.149318801089918</v>
      </c>
      <c r="BJ11" s="4">
        <f>(AJ11/AJ$3)/(AN11/AN$3)</f>
        <v>2.603542234332425</v>
      </c>
      <c r="BL11" s="1">
        <f>J11/BD11</f>
        <v>7.0370370370370363</v>
      </c>
      <c r="BM11" s="1"/>
      <c r="BN11">
        <f>Z11/10</f>
        <v>13.6</v>
      </c>
      <c r="BO11">
        <f>M11/5</f>
        <v>30</v>
      </c>
      <c r="BQ11" s="4">
        <f>AJ11/($AJ11+$J11+$BD11)*100</f>
        <v>29.54545454545454</v>
      </c>
      <c r="BR11" s="4">
        <f>J11/($AJ11+$J11+$BD11)*100</f>
        <v>61.688311688311693</v>
      </c>
      <c r="BS11" s="4">
        <f>BD11/($AJ11+$J11+$BD11)*100</f>
        <v>8.7662337662337659</v>
      </c>
      <c r="BU11" s="4">
        <f>BN11/($BN11+$J11+$BD11)*100</f>
        <v>38.526912181303111</v>
      </c>
      <c r="BV11" s="4">
        <f>J11/($BN11+$J11+$BD11)*100</f>
        <v>53.824362606232292</v>
      </c>
      <c r="BW11" s="4">
        <f>BD11/($BN11+$J11+$BD11)*100</f>
        <v>7.6487252124645879</v>
      </c>
      <c r="BY11" s="4">
        <f>AM11/($AM11+$BO11+$BD11)*100</f>
        <v>23.953488372093023</v>
      </c>
      <c r="BZ11" s="4">
        <f>BO11/($AM11+$BO11+$BD11)*100</f>
        <v>69.767441860465112</v>
      </c>
      <c r="CA11" s="4">
        <f>BD11/($AM11+$BO11+$BD11)*100</f>
        <v>6.279069767441861</v>
      </c>
    </row>
    <row r="12" spans="1:79" x14ac:dyDescent="0.25">
      <c r="A12" s="9" t="s">
        <v>121</v>
      </c>
      <c r="B12" s="3" t="s">
        <v>76</v>
      </c>
      <c r="C12" s="3" t="s">
        <v>72</v>
      </c>
      <c r="D12">
        <v>0.77</v>
      </c>
      <c r="E12">
        <v>10.7</v>
      </c>
      <c r="F12">
        <v>14.5</v>
      </c>
      <c r="G12">
        <v>0.04</v>
      </c>
      <c r="H12">
        <v>0.3</v>
      </c>
      <c r="I12">
        <v>0.7</v>
      </c>
      <c r="J12">
        <v>20</v>
      </c>
      <c r="K12">
        <v>0.72</v>
      </c>
      <c r="L12">
        <v>238</v>
      </c>
      <c r="M12">
        <v>270</v>
      </c>
      <c r="N12">
        <v>370</v>
      </c>
      <c r="O12">
        <v>7.45</v>
      </c>
      <c r="P12">
        <v>11.6</v>
      </c>
      <c r="Q12">
        <v>44</v>
      </c>
      <c r="R12">
        <v>80</v>
      </c>
      <c r="S12">
        <v>61</v>
      </c>
      <c r="T12">
        <v>23</v>
      </c>
      <c r="U12">
        <v>1</v>
      </c>
      <c r="V12" s="3" t="s">
        <v>72</v>
      </c>
      <c r="W12">
        <v>8.5</v>
      </c>
      <c r="X12">
        <v>30</v>
      </c>
      <c r="Y12">
        <v>5.2</v>
      </c>
      <c r="Z12">
        <v>119</v>
      </c>
      <c r="AA12">
        <v>6</v>
      </c>
      <c r="AB12" s="3" t="s">
        <v>78</v>
      </c>
      <c r="AC12" s="3" t="s">
        <v>73</v>
      </c>
      <c r="AD12" s="3" t="s">
        <v>74</v>
      </c>
      <c r="AE12" s="3" t="s">
        <v>74</v>
      </c>
      <c r="AF12">
        <v>2</v>
      </c>
      <c r="AG12">
        <v>0.6</v>
      </c>
      <c r="AH12">
        <v>0.8</v>
      </c>
      <c r="AI12">
        <v>330</v>
      </c>
      <c r="AJ12">
        <v>5.7</v>
      </c>
      <c r="AK12">
        <v>12.6</v>
      </c>
      <c r="AL12">
        <v>1.39</v>
      </c>
      <c r="AM12">
        <v>5.3</v>
      </c>
      <c r="AN12">
        <v>1.2</v>
      </c>
      <c r="AO12">
        <v>0.41</v>
      </c>
      <c r="AP12">
        <v>1.1599999999999999</v>
      </c>
      <c r="AQ12">
        <v>0.24</v>
      </c>
      <c r="AR12">
        <v>1.1100000000000001</v>
      </c>
      <c r="AS12">
        <v>0.31</v>
      </c>
      <c r="AT12">
        <v>0.81</v>
      </c>
      <c r="AU12">
        <v>0.18</v>
      </c>
      <c r="AV12">
        <v>0.8</v>
      </c>
      <c r="AW12">
        <v>0.18</v>
      </c>
      <c r="AX12">
        <v>3</v>
      </c>
      <c r="AY12" s="3" t="s">
        <v>75</v>
      </c>
      <c r="AZ12" s="3" t="s">
        <v>73</v>
      </c>
      <c r="BA12" s="3" t="s">
        <v>75</v>
      </c>
      <c r="BB12">
        <v>9</v>
      </c>
      <c r="BC12">
        <v>0.2</v>
      </c>
      <c r="BD12">
        <v>2.1</v>
      </c>
      <c r="BE12">
        <v>1.06</v>
      </c>
      <c r="BG12" s="4">
        <f>((AN12/AN$3)*(AP12/AP$3))^0.5</f>
        <v>4.4376486538569626</v>
      </c>
      <c r="BH12" s="2">
        <f>(AO12/AO$3)/BG12</f>
        <v>1.0619686337864864</v>
      </c>
      <c r="BI12" s="4">
        <f>(AJ12/AJ$3)/(AV12/AV$3)</f>
        <v>4.8147138964577652</v>
      </c>
      <c r="BJ12" s="4">
        <f>(AJ12/AJ$3)/(AN12/AN$3)</f>
        <v>2.9897820163487738</v>
      </c>
      <c r="BL12" s="1">
        <f>J12/BD12</f>
        <v>9.5238095238095237</v>
      </c>
      <c r="BM12" s="1"/>
      <c r="BN12">
        <f>Z12/10</f>
        <v>11.9</v>
      </c>
      <c r="BO12">
        <f>M12/5</f>
        <v>54</v>
      </c>
      <c r="BQ12" s="4">
        <f>AJ12/($AJ12+$J12+$BD12)*100</f>
        <v>20.503597122302157</v>
      </c>
      <c r="BR12" s="4">
        <f>J12/($AJ12+$J12+$BD12)*100</f>
        <v>71.942446043165461</v>
      </c>
      <c r="BS12" s="4">
        <f>BD12/($AJ12+$J12+$BD12)*100</f>
        <v>7.5539568345323742</v>
      </c>
      <c r="BU12" s="4">
        <f>BN12/($BN12+$J12+$BD12)*100</f>
        <v>35</v>
      </c>
      <c r="BV12" s="4">
        <f>J12/($BN12+$J12+$BD12)*100</f>
        <v>58.82352941176471</v>
      </c>
      <c r="BW12" s="4">
        <f>BD12/($BN12+$J12+$BD12)*100</f>
        <v>6.1764705882352944</v>
      </c>
      <c r="BY12" s="4">
        <f>AM12/($AM12+$BO12+$BD12)*100</f>
        <v>8.6319218241042339</v>
      </c>
      <c r="BZ12" s="4">
        <f>BO12/($AM12+$BO12+$BD12)*100</f>
        <v>87.947882736156359</v>
      </c>
      <c r="CA12" s="4">
        <f>BD12/($AM12+$BO12+$BD12)*100</f>
        <v>3.4201954397394139</v>
      </c>
    </row>
    <row r="13" spans="1:79" x14ac:dyDescent="0.25">
      <c r="A13" s="9" t="s">
        <v>122</v>
      </c>
      <c r="B13" s="3" t="s">
        <v>76</v>
      </c>
      <c r="C13" s="3" t="s">
        <v>72</v>
      </c>
      <c r="D13">
        <v>0.77</v>
      </c>
      <c r="E13">
        <v>10.7</v>
      </c>
      <c r="F13">
        <v>14.5</v>
      </c>
      <c r="G13">
        <v>0.12</v>
      </c>
      <c r="H13">
        <v>0.3</v>
      </c>
      <c r="I13">
        <v>1</v>
      </c>
      <c r="J13">
        <v>18</v>
      </c>
      <c r="K13">
        <v>0.53</v>
      </c>
      <c r="L13">
        <v>207</v>
      </c>
      <c r="M13">
        <v>140</v>
      </c>
      <c r="N13">
        <v>590</v>
      </c>
      <c r="O13">
        <v>6.35</v>
      </c>
      <c r="P13">
        <v>26.5</v>
      </c>
      <c r="Q13">
        <v>51</v>
      </c>
      <c r="R13">
        <v>70</v>
      </c>
      <c r="S13">
        <v>156</v>
      </c>
      <c r="T13">
        <v>21</v>
      </c>
      <c r="U13">
        <v>2</v>
      </c>
      <c r="V13">
        <v>6</v>
      </c>
      <c r="W13">
        <v>7.6</v>
      </c>
      <c r="X13">
        <v>50</v>
      </c>
      <c r="Y13">
        <v>6.4</v>
      </c>
      <c r="Z13">
        <v>107</v>
      </c>
      <c r="AA13">
        <v>7</v>
      </c>
      <c r="AB13">
        <v>2</v>
      </c>
      <c r="AC13" s="3" t="s">
        <v>73</v>
      </c>
      <c r="AD13">
        <v>0.2</v>
      </c>
      <c r="AE13" s="3" t="s">
        <v>74</v>
      </c>
      <c r="AF13">
        <v>11</v>
      </c>
      <c r="AG13">
        <v>0.8</v>
      </c>
      <c r="AH13">
        <v>0.7</v>
      </c>
      <c r="AI13">
        <v>280</v>
      </c>
      <c r="AJ13">
        <v>6</v>
      </c>
      <c r="AK13">
        <v>15.7</v>
      </c>
      <c r="AL13">
        <v>1.49</v>
      </c>
      <c r="AM13">
        <v>6.1</v>
      </c>
      <c r="AN13">
        <v>1.4</v>
      </c>
      <c r="AO13">
        <v>0.44</v>
      </c>
      <c r="AP13">
        <v>1.24</v>
      </c>
      <c r="AQ13">
        <v>0.2</v>
      </c>
      <c r="AR13">
        <v>1.22</v>
      </c>
      <c r="AS13">
        <v>0.25</v>
      </c>
      <c r="AT13">
        <v>0.77</v>
      </c>
      <c r="AU13">
        <v>0.12</v>
      </c>
      <c r="AV13">
        <v>0.8</v>
      </c>
      <c r="AW13">
        <v>0.12</v>
      </c>
      <c r="AX13">
        <v>3</v>
      </c>
      <c r="AY13" s="3" t="s">
        <v>75</v>
      </c>
      <c r="AZ13" s="3" t="s">
        <v>73</v>
      </c>
      <c r="BA13" s="3" t="s">
        <v>75</v>
      </c>
      <c r="BB13">
        <v>44</v>
      </c>
      <c r="BC13">
        <v>0.1</v>
      </c>
      <c r="BD13">
        <v>1.6</v>
      </c>
      <c r="BE13">
        <v>1.01</v>
      </c>
      <c r="BG13" s="4">
        <f>((AN13/AN$3)*(AP13/AP$3))^0.5</f>
        <v>4.9557359369689715</v>
      </c>
      <c r="BH13" s="2">
        <f>(AO13/AO$3)/BG13</f>
        <v>1.0205288031268809</v>
      </c>
      <c r="BI13" s="4">
        <f>(AJ13/AJ$3)/(AV13/AV$3)</f>
        <v>5.0681198910081742</v>
      </c>
      <c r="BJ13" s="4">
        <f>(AJ13/AJ$3)/(AN13/AN$3)</f>
        <v>2.6975476839237063</v>
      </c>
      <c r="BL13" s="1">
        <f>J13/BD13</f>
        <v>11.25</v>
      </c>
      <c r="BM13" s="1"/>
      <c r="BN13">
        <f>Z13/10</f>
        <v>10.7</v>
      </c>
      <c r="BO13">
        <f>M13/5</f>
        <v>28</v>
      </c>
      <c r="BQ13" s="4">
        <f>AJ13/($AJ13+$J13+$BD13)*100</f>
        <v>23.4375</v>
      </c>
      <c r="BR13" s="4">
        <f>J13/($AJ13+$J13+$BD13)*100</f>
        <v>70.3125</v>
      </c>
      <c r="BS13" s="4">
        <f>BD13/($AJ13+$J13+$BD13)*100</f>
        <v>6.25</v>
      </c>
      <c r="BU13" s="4">
        <f>BN13/($BN13+$J13+$BD13)*100</f>
        <v>35.313531353135311</v>
      </c>
      <c r="BV13" s="4">
        <f>J13/($BN13+$J13+$BD13)*100</f>
        <v>59.405940594059402</v>
      </c>
      <c r="BW13" s="4">
        <f>BD13/($BN13+$J13+$BD13)*100</f>
        <v>5.2805280528052805</v>
      </c>
      <c r="BY13" s="4">
        <f>AM13/($AM13+$BO13+$BD13)*100</f>
        <v>17.086834733893554</v>
      </c>
      <c r="BZ13" s="4">
        <f>BO13/($AM13+$BO13+$BD13)*100</f>
        <v>78.431372549019613</v>
      </c>
      <c r="CA13" s="4">
        <f>BD13/($AM13+$BO13+$BD13)*100</f>
        <v>4.4817927170868348</v>
      </c>
    </row>
    <row r="14" spans="1:79" x14ac:dyDescent="0.25">
      <c r="A14" s="9" t="s">
        <v>123</v>
      </c>
      <c r="B14">
        <v>20</v>
      </c>
      <c r="C14" s="3" t="s">
        <v>72</v>
      </c>
      <c r="D14">
        <v>0.9</v>
      </c>
      <c r="E14">
        <v>10.1</v>
      </c>
      <c r="F14">
        <v>13.5</v>
      </c>
      <c r="G14">
        <v>0.08</v>
      </c>
      <c r="H14">
        <v>0.5</v>
      </c>
      <c r="I14">
        <v>1.4</v>
      </c>
      <c r="J14">
        <v>19</v>
      </c>
      <c r="K14">
        <v>0.47</v>
      </c>
      <c r="L14">
        <v>197</v>
      </c>
      <c r="M14">
        <v>90</v>
      </c>
      <c r="N14">
        <v>1310</v>
      </c>
      <c r="O14">
        <v>5.42</v>
      </c>
      <c r="P14">
        <v>29.2</v>
      </c>
      <c r="Q14">
        <v>38</v>
      </c>
      <c r="R14">
        <v>70</v>
      </c>
      <c r="S14">
        <v>119</v>
      </c>
      <c r="T14">
        <v>21</v>
      </c>
      <c r="U14">
        <v>1</v>
      </c>
      <c r="V14" s="3" t="s">
        <v>72</v>
      </c>
      <c r="W14">
        <v>10.8</v>
      </c>
      <c r="X14">
        <v>110</v>
      </c>
      <c r="Y14">
        <v>9.8000000000000007</v>
      </c>
      <c r="Z14">
        <v>92.4</v>
      </c>
      <c r="AA14">
        <v>5</v>
      </c>
      <c r="AB14" s="3" t="s">
        <v>78</v>
      </c>
      <c r="AC14" s="3" t="s">
        <v>73</v>
      </c>
      <c r="AD14">
        <v>0.3</v>
      </c>
      <c r="AE14" s="3" t="s">
        <v>74</v>
      </c>
      <c r="AF14">
        <v>3</v>
      </c>
      <c r="AG14">
        <v>0.6</v>
      </c>
      <c r="AH14">
        <v>0.9</v>
      </c>
      <c r="AI14">
        <v>460</v>
      </c>
      <c r="AJ14">
        <v>8.9</v>
      </c>
      <c r="AK14">
        <v>23.1</v>
      </c>
      <c r="AL14">
        <v>2.2799999999999998</v>
      </c>
      <c r="AM14">
        <v>9.8000000000000007</v>
      </c>
      <c r="AN14">
        <v>2.1</v>
      </c>
      <c r="AO14">
        <v>0.7</v>
      </c>
      <c r="AP14">
        <v>2.11</v>
      </c>
      <c r="AQ14">
        <v>0.31</v>
      </c>
      <c r="AR14">
        <v>1.9</v>
      </c>
      <c r="AS14">
        <v>0.38</v>
      </c>
      <c r="AT14">
        <v>1.1399999999999999</v>
      </c>
      <c r="AU14">
        <v>0.16</v>
      </c>
      <c r="AV14">
        <v>1.1000000000000001</v>
      </c>
      <c r="AW14">
        <v>0.15</v>
      </c>
      <c r="AX14">
        <v>2</v>
      </c>
      <c r="AY14" s="3" t="s">
        <v>75</v>
      </c>
      <c r="AZ14" s="3" t="s">
        <v>73</v>
      </c>
      <c r="BA14" s="3" t="s">
        <v>75</v>
      </c>
      <c r="BB14">
        <v>23</v>
      </c>
      <c r="BC14" s="3" t="s">
        <v>77</v>
      </c>
      <c r="BD14">
        <v>1.6</v>
      </c>
      <c r="BE14">
        <v>1.1000000000000001</v>
      </c>
      <c r="BG14" s="4">
        <f>((AN14/AN$3)*(AP14/AP$3))^0.5</f>
        <v>7.917428896601419</v>
      </c>
      <c r="BH14" s="2">
        <f>(AO14/AO$3)/BG14</f>
        <v>1.0162360933797605</v>
      </c>
      <c r="BI14" s="4">
        <f>(AJ14/AJ$3)/(AV14/AV$3)</f>
        <v>5.4674263066633637</v>
      </c>
      <c r="BJ14" s="4">
        <f>(AJ14/AJ$3)/(AN14/AN$3)</f>
        <v>2.6675749318801087</v>
      </c>
      <c r="BL14" s="1">
        <f>J14/BD14</f>
        <v>11.875</v>
      </c>
      <c r="BM14" s="1"/>
      <c r="BN14">
        <f>Z14/10</f>
        <v>9.24</v>
      </c>
      <c r="BO14">
        <f>M14/5</f>
        <v>18</v>
      </c>
      <c r="BQ14" s="4">
        <f>AJ14/($AJ14+$J14+$BD14)*100</f>
        <v>30.16949152542373</v>
      </c>
      <c r="BR14" s="4">
        <f>J14/($AJ14+$J14+$BD14)*100</f>
        <v>64.406779661016941</v>
      </c>
      <c r="BS14" s="4">
        <f>BD14/($AJ14+$J14+$BD14)*100</f>
        <v>5.4237288135593227</v>
      </c>
      <c r="BU14" s="4">
        <f>BN14/($BN14+$J14+$BD14)*100</f>
        <v>30.965147453083109</v>
      </c>
      <c r="BV14" s="4">
        <f>J14/($BN14+$J14+$BD14)*100</f>
        <v>63.672922252010721</v>
      </c>
      <c r="BW14" s="4">
        <f>BD14/($BN14+$J14+$BD14)*100</f>
        <v>5.3619302949061654</v>
      </c>
      <c r="BY14" s="4">
        <f>AM14/($AM14+$BO14+$BD14)*100</f>
        <v>33.333333333333329</v>
      </c>
      <c r="BZ14" s="4">
        <f>BO14/($AM14+$BO14+$BD14)*100</f>
        <v>61.224489795918359</v>
      </c>
      <c r="CA14" s="4">
        <f>BD14/($AM14+$BO14+$BD14)*100</f>
        <v>5.4421768707482991</v>
      </c>
    </row>
    <row r="15" spans="1:79" x14ac:dyDescent="0.25">
      <c r="A15" s="9" t="s">
        <v>124</v>
      </c>
      <c r="B15">
        <v>10</v>
      </c>
      <c r="C15" s="3" t="s">
        <v>72</v>
      </c>
      <c r="D15">
        <v>0.61</v>
      </c>
      <c r="E15">
        <v>11.1</v>
      </c>
      <c r="F15">
        <v>12.8</v>
      </c>
      <c r="G15">
        <v>7.0000000000000007E-2</v>
      </c>
      <c r="H15">
        <v>0.4</v>
      </c>
      <c r="I15">
        <v>0.4</v>
      </c>
      <c r="J15">
        <v>17</v>
      </c>
      <c r="K15">
        <v>0.51</v>
      </c>
      <c r="L15">
        <v>202</v>
      </c>
      <c r="M15">
        <v>100</v>
      </c>
      <c r="N15">
        <v>1060</v>
      </c>
      <c r="O15">
        <v>6.19</v>
      </c>
      <c r="P15">
        <v>24.6</v>
      </c>
      <c r="Q15">
        <v>43</v>
      </c>
      <c r="R15">
        <v>70</v>
      </c>
      <c r="S15">
        <v>94</v>
      </c>
      <c r="T15">
        <v>25</v>
      </c>
      <c r="U15">
        <v>1</v>
      </c>
      <c r="V15">
        <v>10</v>
      </c>
      <c r="W15">
        <v>9.5</v>
      </c>
      <c r="X15">
        <v>50</v>
      </c>
      <c r="Y15">
        <v>8.1999999999999993</v>
      </c>
      <c r="Z15">
        <v>113</v>
      </c>
      <c r="AA15">
        <v>7</v>
      </c>
      <c r="AB15">
        <v>3</v>
      </c>
      <c r="AC15" s="3" t="s">
        <v>73</v>
      </c>
      <c r="AD15" s="3" t="s">
        <v>74</v>
      </c>
      <c r="AE15" s="3" t="s">
        <v>74</v>
      </c>
      <c r="AF15">
        <v>2</v>
      </c>
      <c r="AG15">
        <v>0.8</v>
      </c>
      <c r="AH15">
        <v>0.9</v>
      </c>
      <c r="AI15">
        <v>450</v>
      </c>
      <c r="AJ15">
        <v>8.1</v>
      </c>
      <c r="AK15">
        <v>20.100000000000001</v>
      </c>
      <c r="AL15">
        <v>2</v>
      </c>
      <c r="AM15">
        <v>8.9</v>
      </c>
      <c r="AN15">
        <v>1.8</v>
      </c>
      <c r="AO15">
        <v>0.59</v>
      </c>
      <c r="AP15">
        <v>1.72</v>
      </c>
      <c r="AQ15">
        <v>0.24</v>
      </c>
      <c r="AR15">
        <v>1.55</v>
      </c>
      <c r="AS15">
        <v>0.3</v>
      </c>
      <c r="AT15">
        <v>0.92</v>
      </c>
      <c r="AU15">
        <v>0.13</v>
      </c>
      <c r="AV15">
        <v>1</v>
      </c>
      <c r="AW15">
        <v>0.13</v>
      </c>
      <c r="AX15">
        <v>3</v>
      </c>
      <c r="AY15" s="3" t="s">
        <v>75</v>
      </c>
      <c r="AZ15" s="3" t="s">
        <v>73</v>
      </c>
      <c r="BA15" s="3" t="s">
        <v>75</v>
      </c>
      <c r="BB15">
        <v>17</v>
      </c>
      <c r="BC15">
        <v>0.1</v>
      </c>
      <c r="BD15">
        <v>1.9</v>
      </c>
      <c r="BE15">
        <v>1.34</v>
      </c>
      <c r="BG15" s="4">
        <f>((AN15/AN$3)*(AP15/AP$3))^0.5</f>
        <v>6.6181068227239264</v>
      </c>
      <c r="BH15" s="2">
        <f>(AO15/AO$3)/BG15</f>
        <v>1.0247053087926854</v>
      </c>
      <c r="BI15" s="4">
        <f>(AJ15/AJ$3)/(AV15/AV$3)</f>
        <v>5.4735694822888279</v>
      </c>
      <c r="BJ15" s="4">
        <f>(AJ15/AJ$3)/(AN15/AN$3)</f>
        <v>2.8324250681198908</v>
      </c>
      <c r="BL15" s="1">
        <f>J15/BD15</f>
        <v>8.9473684210526319</v>
      </c>
      <c r="BM15" s="1"/>
      <c r="BN15">
        <f>Z15/10</f>
        <v>11.3</v>
      </c>
      <c r="BO15">
        <f>M15/5</f>
        <v>20</v>
      </c>
      <c r="BQ15" s="4">
        <f>AJ15/($AJ15+$J15+$BD15)*100</f>
        <v>30</v>
      </c>
      <c r="BR15" s="4">
        <f>J15/($AJ15+$J15+$BD15)*100</f>
        <v>62.962962962962962</v>
      </c>
      <c r="BS15" s="4">
        <f>BD15/($AJ15+$J15+$BD15)*100</f>
        <v>7.0370370370370363</v>
      </c>
      <c r="BU15" s="4">
        <f>BN15/($BN15+$J15+$BD15)*100</f>
        <v>37.41721854304636</v>
      </c>
      <c r="BV15" s="4">
        <f>J15/($BN15+$J15+$BD15)*100</f>
        <v>56.29139072847682</v>
      </c>
      <c r="BW15" s="4">
        <f>BD15/($BN15+$J15+$BD15)*100</f>
        <v>6.2913907284768218</v>
      </c>
      <c r="BY15" s="4">
        <f>AM15/($AM15+$BO15+$BD15)*100</f>
        <v>28.896103896103899</v>
      </c>
      <c r="BZ15" s="4">
        <f>BO15/($AM15+$BO15+$BD15)*100</f>
        <v>64.935064935064943</v>
      </c>
      <c r="CA15" s="4">
        <f>BD15/($AM15+$BO15+$BD15)*100</f>
        <v>6.1688311688311686</v>
      </c>
    </row>
    <row r="16" spans="1:79" x14ac:dyDescent="0.25">
      <c r="A16" s="9" t="s">
        <v>125</v>
      </c>
      <c r="B16">
        <v>10</v>
      </c>
      <c r="C16" s="3" t="s">
        <v>72</v>
      </c>
      <c r="D16">
        <v>0.28999999999999998</v>
      </c>
      <c r="E16">
        <v>14.3</v>
      </c>
      <c r="F16">
        <v>15.6</v>
      </c>
      <c r="G16">
        <v>0.12</v>
      </c>
      <c r="H16">
        <v>0.1</v>
      </c>
      <c r="I16" s="3" t="s">
        <v>77</v>
      </c>
      <c r="J16">
        <v>37</v>
      </c>
      <c r="K16">
        <v>0.78</v>
      </c>
      <c r="L16">
        <v>314</v>
      </c>
      <c r="M16">
        <v>70</v>
      </c>
      <c r="N16">
        <v>530</v>
      </c>
      <c r="O16">
        <v>11.5</v>
      </c>
      <c r="P16">
        <v>64.400000000000006</v>
      </c>
      <c r="Q16">
        <v>48</v>
      </c>
      <c r="R16">
        <v>90</v>
      </c>
      <c r="S16">
        <v>104</v>
      </c>
      <c r="T16">
        <v>29</v>
      </c>
      <c r="U16">
        <v>2</v>
      </c>
      <c r="V16" s="3" t="s">
        <v>72</v>
      </c>
      <c r="W16">
        <v>5</v>
      </c>
      <c r="X16">
        <v>20</v>
      </c>
      <c r="Y16">
        <v>9.6</v>
      </c>
      <c r="Z16">
        <v>163</v>
      </c>
      <c r="AA16">
        <v>11</v>
      </c>
      <c r="AB16">
        <v>2</v>
      </c>
      <c r="AC16" s="3" t="s">
        <v>73</v>
      </c>
      <c r="AD16" s="3" t="s">
        <v>74</v>
      </c>
      <c r="AE16" s="3" t="s">
        <v>74</v>
      </c>
      <c r="AF16">
        <v>1</v>
      </c>
      <c r="AG16">
        <v>1.4</v>
      </c>
      <c r="AH16">
        <v>0.8</v>
      </c>
      <c r="AI16">
        <v>350</v>
      </c>
      <c r="AJ16">
        <v>7.7</v>
      </c>
      <c r="AK16">
        <v>23.8</v>
      </c>
      <c r="AL16">
        <v>2.12</v>
      </c>
      <c r="AM16">
        <v>9</v>
      </c>
      <c r="AN16">
        <v>2.2999999999999998</v>
      </c>
      <c r="AO16">
        <v>0.75</v>
      </c>
      <c r="AP16">
        <v>2.12</v>
      </c>
      <c r="AQ16">
        <v>0.33</v>
      </c>
      <c r="AR16">
        <v>2.2000000000000002</v>
      </c>
      <c r="AS16">
        <v>0.43</v>
      </c>
      <c r="AT16">
        <v>1.4</v>
      </c>
      <c r="AU16">
        <v>0.21</v>
      </c>
      <c r="AV16">
        <v>1.6</v>
      </c>
      <c r="AW16">
        <v>0.2</v>
      </c>
      <c r="AX16">
        <v>4</v>
      </c>
      <c r="AY16">
        <v>0.6</v>
      </c>
      <c r="AZ16" s="3" t="s">
        <v>73</v>
      </c>
      <c r="BA16" s="3" t="s">
        <v>75</v>
      </c>
      <c r="BB16">
        <v>8</v>
      </c>
      <c r="BC16">
        <v>0.2</v>
      </c>
      <c r="BD16">
        <v>2</v>
      </c>
      <c r="BE16">
        <v>1.4</v>
      </c>
      <c r="BG16" s="4">
        <f>((AN16/AN$3)*(AP16/AP$3))^0.5</f>
        <v>8.3054878125644862</v>
      </c>
      <c r="BH16" s="2">
        <f>(AO16/AO$3)/BG16</f>
        <v>1.0379510330664856</v>
      </c>
      <c r="BI16" s="4">
        <f>(AJ16/AJ$3)/(AV16/AV$3)</f>
        <v>3.2520435967302452</v>
      </c>
      <c r="BJ16" s="4">
        <f>(AJ16/AJ$3)/(AN16/AN$3)</f>
        <v>2.1072147849780833</v>
      </c>
      <c r="BL16" s="1">
        <f>J16/BD16</f>
        <v>18.5</v>
      </c>
      <c r="BM16" s="1">
        <f>AY16/BD16</f>
        <v>0.3</v>
      </c>
      <c r="BN16">
        <f>Z16/10</f>
        <v>16.3</v>
      </c>
      <c r="BO16">
        <f>M16/5</f>
        <v>14</v>
      </c>
      <c r="BQ16" s="4">
        <f>AJ16/($AJ16+$J16+$BD16)*100</f>
        <v>16.488222698072803</v>
      </c>
      <c r="BR16" s="4">
        <f>J16/($AJ16+$J16+$BD16)*100</f>
        <v>79.229122055674523</v>
      </c>
      <c r="BS16" s="4">
        <f>BD16/($AJ16+$J16+$BD16)*100</f>
        <v>4.2826552462526761</v>
      </c>
      <c r="BU16" s="4">
        <f>BN16/($BN16+$J16+$BD16)*100</f>
        <v>29.475587703435806</v>
      </c>
      <c r="BV16" s="4">
        <f>J16/($BN16+$J16+$BD16)*100</f>
        <v>66.907775768535259</v>
      </c>
      <c r="BW16" s="4">
        <f>BD16/($BN16+$J16+$BD16)*100</f>
        <v>3.6166365280289332</v>
      </c>
      <c r="BY16" s="4">
        <f>AM16/($AM16+$BO16+$BD16)*100</f>
        <v>36</v>
      </c>
      <c r="BZ16" s="4">
        <f>BO16/($AM16+$BO16+$BD16)*100</f>
        <v>56.000000000000007</v>
      </c>
      <c r="CA16" s="4">
        <f>BD16/($AM16+$BO16+$BD16)*100</f>
        <v>8</v>
      </c>
    </row>
    <row r="17" spans="1:79" x14ac:dyDescent="0.25">
      <c r="A17" s="9" t="s">
        <v>126</v>
      </c>
      <c r="B17" s="3" t="s">
        <v>76</v>
      </c>
      <c r="C17" s="3" t="s">
        <v>72</v>
      </c>
      <c r="D17">
        <v>0.23</v>
      </c>
      <c r="E17">
        <v>15.7</v>
      </c>
      <c r="F17">
        <v>18</v>
      </c>
      <c r="G17">
        <v>0.08</v>
      </c>
      <c r="H17">
        <v>0.1</v>
      </c>
      <c r="I17" s="3" t="s">
        <v>77</v>
      </c>
      <c r="J17">
        <v>37</v>
      </c>
      <c r="K17">
        <v>0.89</v>
      </c>
      <c r="L17">
        <v>336</v>
      </c>
      <c r="M17">
        <v>70</v>
      </c>
      <c r="N17">
        <v>2000</v>
      </c>
      <c r="O17">
        <v>10.6</v>
      </c>
      <c r="P17">
        <v>44.8</v>
      </c>
      <c r="Q17">
        <v>34</v>
      </c>
      <c r="R17">
        <v>90</v>
      </c>
      <c r="S17">
        <v>48</v>
      </c>
      <c r="T17">
        <v>32</v>
      </c>
      <c r="U17">
        <v>2</v>
      </c>
      <c r="V17">
        <v>9</v>
      </c>
      <c r="W17">
        <v>3.7</v>
      </c>
      <c r="X17">
        <v>10</v>
      </c>
      <c r="Y17">
        <v>9.4</v>
      </c>
      <c r="Z17">
        <v>176</v>
      </c>
      <c r="AA17">
        <v>11</v>
      </c>
      <c r="AB17">
        <v>4</v>
      </c>
      <c r="AC17" s="3" t="s">
        <v>73</v>
      </c>
      <c r="AD17" s="3" t="s">
        <v>74</v>
      </c>
      <c r="AE17" s="3" t="s">
        <v>74</v>
      </c>
      <c r="AF17">
        <v>1</v>
      </c>
      <c r="AG17">
        <v>2</v>
      </c>
      <c r="AH17">
        <v>0.5</v>
      </c>
      <c r="AI17">
        <v>180</v>
      </c>
      <c r="AJ17">
        <v>6.4</v>
      </c>
      <c r="AK17">
        <v>43.7</v>
      </c>
      <c r="AL17">
        <v>1.99</v>
      </c>
      <c r="AM17">
        <v>8.6999999999999993</v>
      </c>
      <c r="AN17">
        <v>2.1</v>
      </c>
      <c r="AO17">
        <v>0.69</v>
      </c>
      <c r="AP17">
        <v>1.91</v>
      </c>
      <c r="AQ17">
        <v>0.33</v>
      </c>
      <c r="AR17">
        <v>2.08</v>
      </c>
      <c r="AS17">
        <v>0.42</v>
      </c>
      <c r="AT17">
        <v>1.29</v>
      </c>
      <c r="AU17">
        <v>0.2</v>
      </c>
      <c r="AV17">
        <v>1.5</v>
      </c>
      <c r="AW17">
        <v>0.2</v>
      </c>
      <c r="AX17">
        <v>4</v>
      </c>
      <c r="AY17">
        <v>0.7</v>
      </c>
      <c r="AZ17" s="3" t="s">
        <v>73</v>
      </c>
      <c r="BA17" s="3" t="s">
        <v>75</v>
      </c>
      <c r="BB17">
        <v>6</v>
      </c>
      <c r="BC17" s="3" t="s">
        <v>77</v>
      </c>
      <c r="BD17">
        <v>2.2000000000000002</v>
      </c>
      <c r="BE17">
        <v>1.27</v>
      </c>
      <c r="BG17" s="4">
        <f>((AN17/AN$3)*(AP17/AP$3))^0.5</f>
        <v>7.5328553474154907</v>
      </c>
      <c r="BH17" s="2">
        <f>(AO17/AO$3)/BG17</f>
        <v>1.0528589913092843</v>
      </c>
      <c r="BI17" s="4">
        <f>(AJ17/AJ$3)/(AV17/AV$3)</f>
        <v>2.8831970935513169</v>
      </c>
      <c r="BJ17" s="4">
        <f>(AJ17/AJ$3)/(AN17/AN$3)</f>
        <v>1.9182561307901909</v>
      </c>
      <c r="BL17" s="1">
        <f>J17/BD17</f>
        <v>16.818181818181817</v>
      </c>
      <c r="BM17" s="1">
        <f>AY17/BD17</f>
        <v>0.31818181818181812</v>
      </c>
      <c r="BN17">
        <f>Z17/10</f>
        <v>17.600000000000001</v>
      </c>
      <c r="BO17">
        <f>M17/5</f>
        <v>14</v>
      </c>
      <c r="BQ17" s="4">
        <f>AJ17/($AJ17+$J17+$BD17)*100</f>
        <v>14.035087719298245</v>
      </c>
      <c r="BR17" s="4">
        <f>J17/($AJ17+$J17+$BD17)*100</f>
        <v>81.140350877192986</v>
      </c>
      <c r="BS17" s="4">
        <f>BD17/($AJ17+$J17+$BD17)*100</f>
        <v>4.8245614035087723</v>
      </c>
      <c r="BU17" s="4">
        <f>BN17/($BN17+$J17+$BD17)*100</f>
        <v>30.985915492957744</v>
      </c>
      <c r="BV17" s="4">
        <f>J17/($BN17+$J17+$BD17)*100</f>
        <v>65.140845070422529</v>
      </c>
      <c r="BW17" s="4">
        <f>BD17/($BN17+$J17+$BD17)*100</f>
        <v>3.873239436619718</v>
      </c>
      <c r="BY17" s="4">
        <f>AM17/($AM17+$BO17+$BD17)*100</f>
        <v>34.939759036144579</v>
      </c>
      <c r="BZ17" s="4">
        <f>BO17/($AM17+$BO17+$BD17)*100</f>
        <v>56.224899598393577</v>
      </c>
      <c r="CA17" s="4">
        <f>BD17/($AM17+$BO17+$BD17)*100</f>
        <v>8.8353413654618489</v>
      </c>
    </row>
    <row r="18" spans="1:79" x14ac:dyDescent="0.25">
      <c r="A18" s="9" t="s">
        <v>127</v>
      </c>
      <c r="B18">
        <v>10</v>
      </c>
      <c r="C18" s="3" t="s">
        <v>72</v>
      </c>
      <c r="D18">
        <v>0.46</v>
      </c>
      <c r="E18">
        <v>12</v>
      </c>
      <c r="F18">
        <v>15.4</v>
      </c>
      <c r="G18">
        <v>0.03</v>
      </c>
      <c r="H18">
        <v>0.1</v>
      </c>
      <c r="I18">
        <v>0.3</v>
      </c>
      <c r="J18">
        <v>28</v>
      </c>
      <c r="K18">
        <v>0.66</v>
      </c>
      <c r="L18">
        <v>337</v>
      </c>
      <c r="M18">
        <v>130</v>
      </c>
      <c r="N18">
        <v>610</v>
      </c>
      <c r="O18">
        <v>11</v>
      </c>
      <c r="P18">
        <v>50.3</v>
      </c>
      <c r="Q18">
        <v>51</v>
      </c>
      <c r="R18">
        <v>80</v>
      </c>
      <c r="S18">
        <v>76</v>
      </c>
      <c r="T18">
        <v>26</v>
      </c>
      <c r="U18">
        <v>2</v>
      </c>
      <c r="V18">
        <v>6</v>
      </c>
      <c r="W18">
        <v>5.0999999999999996</v>
      </c>
      <c r="X18">
        <v>30</v>
      </c>
      <c r="Y18">
        <v>7.4</v>
      </c>
      <c r="Z18">
        <v>124</v>
      </c>
      <c r="AA18">
        <v>6</v>
      </c>
      <c r="AB18" s="3" t="s">
        <v>78</v>
      </c>
      <c r="AC18" s="3" t="s">
        <v>73</v>
      </c>
      <c r="AD18" s="3" t="s">
        <v>74</v>
      </c>
      <c r="AE18" s="3" t="s">
        <v>74</v>
      </c>
      <c r="AF18" s="3" t="s">
        <v>73</v>
      </c>
      <c r="AG18">
        <v>0.8</v>
      </c>
      <c r="AH18">
        <v>0.9</v>
      </c>
      <c r="AI18">
        <v>230</v>
      </c>
      <c r="AJ18">
        <v>5.9</v>
      </c>
      <c r="AK18">
        <v>22.2</v>
      </c>
      <c r="AL18">
        <v>1.62</v>
      </c>
      <c r="AM18">
        <v>6.9</v>
      </c>
      <c r="AN18">
        <v>1.7</v>
      </c>
      <c r="AO18">
        <v>0.51</v>
      </c>
      <c r="AP18">
        <v>1.55</v>
      </c>
      <c r="AQ18">
        <v>0.24</v>
      </c>
      <c r="AR18">
        <v>1.58</v>
      </c>
      <c r="AS18">
        <v>0.32</v>
      </c>
      <c r="AT18">
        <v>0.99</v>
      </c>
      <c r="AU18">
        <v>0.15</v>
      </c>
      <c r="AV18">
        <v>1.1000000000000001</v>
      </c>
      <c r="AW18">
        <v>0.14000000000000001</v>
      </c>
      <c r="AX18">
        <v>3</v>
      </c>
      <c r="AY18" s="3" t="s">
        <v>75</v>
      </c>
      <c r="AZ18" s="3" t="s">
        <v>73</v>
      </c>
      <c r="BA18" s="3" t="s">
        <v>75</v>
      </c>
      <c r="BB18">
        <v>9</v>
      </c>
      <c r="BC18" s="3" t="s">
        <v>77</v>
      </c>
      <c r="BD18">
        <v>1.9</v>
      </c>
      <c r="BE18">
        <v>1.07</v>
      </c>
      <c r="BG18" s="4">
        <f>((AN18/AN$3)*(AP18/AP$3))^0.5</f>
        <v>6.1055333327676848</v>
      </c>
      <c r="BH18" s="2">
        <f>(AO18/AO$3)/BG18</f>
        <v>0.96012398033374124</v>
      </c>
      <c r="BI18" s="4">
        <f>(AJ18/AJ$3)/(AV18/AV$3)</f>
        <v>3.6244736190240281</v>
      </c>
      <c r="BJ18" s="4">
        <f>(AJ18/AJ$3)/(AN18/AN$3)</f>
        <v>2.1844846930597859</v>
      </c>
      <c r="BL18" s="1">
        <f>J18/BD18</f>
        <v>14.736842105263159</v>
      </c>
      <c r="BM18" s="1"/>
      <c r="BN18">
        <f>Z18/10</f>
        <v>12.4</v>
      </c>
      <c r="BO18">
        <f>M18/5</f>
        <v>26</v>
      </c>
      <c r="BQ18" s="4">
        <f>AJ18/($AJ18+$J18+$BD18)*100</f>
        <v>16.480446927374302</v>
      </c>
      <c r="BR18" s="4">
        <f>J18/($AJ18+$J18+$BD18)*100</f>
        <v>78.212290502793309</v>
      </c>
      <c r="BS18" s="4">
        <f>BD18/($AJ18+$J18+$BD18)*100</f>
        <v>5.3072625698324023</v>
      </c>
      <c r="BU18" s="4">
        <f>BN18/($BN18+$J18+$BD18)*100</f>
        <v>29.314420803782511</v>
      </c>
      <c r="BV18" s="4">
        <f>J18/($BN18+$J18+$BD18)*100</f>
        <v>66.193853427895988</v>
      </c>
      <c r="BW18" s="4">
        <f>BD18/($BN18+$J18+$BD18)*100</f>
        <v>4.4917257683215128</v>
      </c>
      <c r="BY18" s="4">
        <f>AM18/($AM18+$BO18+$BD18)*100</f>
        <v>19.827586206896555</v>
      </c>
      <c r="BZ18" s="4">
        <f>BO18/($AM18+$BO18+$BD18)*100</f>
        <v>74.71264367816093</v>
      </c>
      <c r="CA18" s="4">
        <f>BD18/($AM18+$BO18+$BD18)*100</f>
        <v>5.4597701149425291</v>
      </c>
    </row>
    <row r="19" spans="1:79" x14ac:dyDescent="0.25">
      <c r="A19" s="9" t="s">
        <v>128</v>
      </c>
      <c r="B19">
        <v>20</v>
      </c>
      <c r="C19" s="3" t="s">
        <v>72</v>
      </c>
      <c r="D19">
        <v>1.1000000000000001</v>
      </c>
      <c r="E19">
        <v>12.8</v>
      </c>
      <c r="F19">
        <v>16.600000000000001</v>
      </c>
      <c r="G19">
        <v>0.05</v>
      </c>
      <c r="H19">
        <v>0.3</v>
      </c>
      <c r="I19">
        <v>1</v>
      </c>
      <c r="J19">
        <v>38</v>
      </c>
      <c r="K19">
        <v>0.66</v>
      </c>
      <c r="L19">
        <v>322</v>
      </c>
      <c r="M19">
        <v>90</v>
      </c>
      <c r="N19">
        <v>1320</v>
      </c>
      <c r="O19">
        <v>10.1</v>
      </c>
      <c r="P19">
        <v>56.9</v>
      </c>
      <c r="Q19">
        <v>49</v>
      </c>
      <c r="R19">
        <v>140</v>
      </c>
      <c r="S19">
        <v>105</v>
      </c>
      <c r="T19">
        <v>27</v>
      </c>
      <c r="U19">
        <v>2</v>
      </c>
      <c r="V19">
        <v>17</v>
      </c>
      <c r="W19">
        <v>5.9</v>
      </c>
      <c r="X19">
        <v>140</v>
      </c>
      <c r="Y19">
        <v>20.6</v>
      </c>
      <c r="Z19">
        <v>98</v>
      </c>
      <c r="AA19">
        <v>3</v>
      </c>
      <c r="AB19" s="3" t="s">
        <v>78</v>
      </c>
      <c r="AC19" s="3" t="s">
        <v>73</v>
      </c>
      <c r="AD19" s="3" t="s">
        <v>74</v>
      </c>
      <c r="AE19" s="3" t="s">
        <v>74</v>
      </c>
      <c r="AF19" s="3" t="s">
        <v>73</v>
      </c>
      <c r="AG19">
        <v>0.4</v>
      </c>
      <c r="AH19">
        <v>0.7</v>
      </c>
      <c r="AI19">
        <v>300</v>
      </c>
      <c r="AJ19">
        <v>11.5</v>
      </c>
      <c r="AK19">
        <v>35.6</v>
      </c>
      <c r="AL19">
        <v>3.76</v>
      </c>
      <c r="AM19">
        <v>18.100000000000001</v>
      </c>
      <c r="AN19">
        <v>4.2</v>
      </c>
      <c r="AO19">
        <v>1.4</v>
      </c>
      <c r="AP19">
        <v>4.32</v>
      </c>
      <c r="AQ19">
        <v>0.6</v>
      </c>
      <c r="AR19">
        <v>3.78</v>
      </c>
      <c r="AS19">
        <v>0.77</v>
      </c>
      <c r="AT19">
        <v>2.2000000000000002</v>
      </c>
      <c r="AU19">
        <v>0.32</v>
      </c>
      <c r="AV19">
        <v>2.1</v>
      </c>
      <c r="AW19">
        <v>0.3</v>
      </c>
      <c r="AX19">
        <v>3</v>
      </c>
      <c r="AY19" s="3" t="s">
        <v>75</v>
      </c>
      <c r="AZ19" s="3" t="s">
        <v>73</v>
      </c>
      <c r="BA19" s="3" t="s">
        <v>75</v>
      </c>
      <c r="BB19">
        <v>7</v>
      </c>
      <c r="BC19" s="3" t="s">
        <v>77</v>
      </c>
      <c r="BD19">
        <v>1.1000000000000001</v>
      </c>
      <c r="BE19">
        <v>0.72</v>
      </c>
      <c r="BG19" s="4">
        <f>((AN19/AN$3)*(AP19/AP$3))^0.5</f>
        <v>16.021376095036583</v>
      </c>
      <c r="BH19" s="2">
        <f>(AO19/AO$3)/BG19</f>
        <v>1.0044052350767665</v>
      </c>
      <c r="BI19" s="4">
        <f>(AJ19/AJ$3)/(AV19/AV$3)</f>
        <v>3.70053198391073</v>
      </c>
      <c r="BJ19" s="4">
        <f>(AJ19/AJ$3)/(AN19/AN$3)</f>
        <v>1.723433242506812</v>
      </c>
      <c r="BL19" s="1">
        <f>J19/BD19</f>
        <v>34.54545454545454</v>
      </c>
      <c r="BM19" s="1"/>
      <c r="BN19">
        <f>Z19/10</f>
        <v>9.8000000000000007</v>
      </c>
      <c r="BO19">
        <f>M19/5</f>
        <v>18</v>
      </c>
      <c r="BQ19" s="4">
        <f>AJ19/($AJ19+$J19+$BD19)*100</f>
        <v>22.727272727272727</v>
      </c>
      <c r="BR19" s="4">
        <f>J19/($AJ19+$J19+$BD19)*100</f>
        <v>75.098814229249015</v>
      </c>
      <c r="BS19" s="4">
        <f>BD19/($AJ19+$J19+$BD19)*100</f>
        <v>2.1739130434782612</v>
      </c>
      <c r="BU19" s="4">
        <f>BN19/($BN19+$J19+$BD19)*100</f>
        <v>20.040899795501023</v>
      </c>
      <c r="BV19" s="4">
        <f>J19/($BN19+$J19+$BD19)*100</f>
        <v>77.709611451942735</v>
      </c>
      <c r="BW19" s="4">
        <f>BD19/($BN19+$J19+$BD19)*100</f>
        <v>2.2494887525562373</v>
      </c>
      <c r="BY19" s="4">
        <f>AM19/($AM19+$BO19+$BD19)*100</f>
        <v>48.655913978494624</v>
      </c>
      <c r="BZ19" s="4">
        <f>BO19/($AM19+$BO19+$BD19)*100</f>
        <v>48.387096774193544</v>
      </c>
      <c r="CA19" s="4">
        <f>BD19/($AM19+$BO19+$BD19)*100</f>
        <v>2.956989247311828</v>
      </c>
    </row>
    <row r="20" spans="1:79" x14ac:dyDescent="0.25">
      <c r="A20" s="9" t="s">
        <v>129</v>
      </c>
      <c r="B20" s="3" t="s">
        <v>76</v>
      </c>
      <c r="C20" s="3" t="s">
        <v>72</v>
      </c>
      <c r="D20">
        <v>0.45</v>
      </c>
      <c r="E20">
        <v>10.199999999999999</v>
      </c>
      <c r="F20">
        <v>11</v>
      </c>
      <c r="G20">
        <v>0.06</v>
      </c>
      <c r="H20">
        <v>0.2</v>
      </c>
      <c r="I20">
        <v>0.4</v>
      </c>
      <c r="J20">
        <v>14</v>
      </c>
      <c r="K20">
        <v>0.62</v>
      </c>
      <c r="L20">
        <v>224</v>
      </c>
      <c r="M20">
        <v>70</v>
      </c>
      <c r="N20">
        <v>260</v>
      </c>
      <c r="O20">
        <v>5.51</v>
      </c>
      <c r="P20">
        <v>12.1</v>
      </c>
      <c r="Q20">
        <v>29</v>
      </c>
      <c r="R20">
        <v>30</v>
      </c>
      <c r="S20">
        <v>45</v>
      </c>
      <c r="T20">
        <v>22</v>
      </c>
      <c r="U20">
        <v>1</v>
      </c>
      <c r="V20" s="3" t="s">
        <v>72</v>
      </c>
      <c r="W20">
        <v>5.9</v>
      </c>
      <c r="X20">
        <v>20</v>
      </c>
      <c r="Y20">
        <v>6.5</v>
      </c>
      <c r="Z20">
        <v>104</v>
      </c>
      <c r="AA20">
        <v>7</v>
      </c>
      <c r="AB20">
        <v>2</v>
      </c>
      <c r="AC20" s="3" t="s">
        <v>73</v>
      </c>
      <c r="AD20" s="3" t="s">
        <v>74</v>
      </c>
      <c r="AE20" s="3" t="s">
        <v>74</v>
      </c>
      <c r="AF20" s="3" t="s">
        <v>73</v>
      </c>
      <c r="AG20">
        <v>0.6</v>
      </c>
      <c r="AH20">
        <v>0.6</v>
      </c>
      <c r="AI20">
        <v>160</v>
      </c>
      <c r="AJ20">
        <v>6.4</v>
      </c>
      <c r="AK20">
        <v>20.8</v>
      </c>
      <c r="AL20">
        <v>1.66</v>
      </c>
      <c r="AM20">
        <v>7</v>
      </c>
      <c r="AN20">
        <v>1.6</v>
      </c>
      <c r="AO20">
        <v>0.45</v>
      </c>
      <c r="AP20">
        <v>1.42</v>
      </c>
      <c r="AQ20">
        <v>0.2</v>
      </c>
      <c r="AR20">
        <v>1.32</v>
      </c>
      <c r="AS20">
        <v>0.27</v>
      </c>
      <c r="AT20">
        <v>0.84</v>
      </c>
      <c r="AU20">
        <v>0.12</v>
      </c>
      <c r="AV20">
        <v>0.9</v>
      </c>
      <c r="AW20">
        <v>0.12</v>
      </c>
      <c r="AX20">
        <v>2</v>
      </c>
      <c r="AY20" s="3" t="s">
        <v>75</v>
      </c>
      <c r="AZ20" s="3" t="s">
        <v>73</v>
      </c>
      <c r="BA20" s="3" t="s">
        <v>75</v>
      </c>
      <c r="BB20">
        <v>9</v>
      </c>
      <c r="BC20" s="3" t="s">
        <v>77</v>
      </c>
      <c r="BD20">
        <v>1.7</v>
      </c>
      <c r="BE20">
        <v>1.07</v>
      </c>
      <c r="BG20" s="4">
        <f>((AN20/AN$3)*(AP20/AP$3))^0.5</f>
        <v>5.6694047120670978</v>
      </c>
      <c r="BH20" s="2">
        <f>(AO20/AO$3)/BG20</f>
        <v>0.91233807706374803</v>
      </c>
      <c r="BI20" s="4">
        <f>(AJ20/AJ$3)/(AV20/AV$3)</f>
        <v>4.8053284892521946</v>
      </c>
      <c r="BJ20" s="4">
        <f>(AJ20/AJ$3)/(AN20/AN$3)</f>
        <v>2.5177111716621257</v>
      </c>
      <c r="BL20" s="1">
        <f>J20/BD20</f>
        <v>8.2352941176470598</v>
      </c>
      <c r="BM20" s="1"/>
      <c r="BN20">
        <f>Z20/10</f>
        <v>10.4</v>
      </c>
      <c r="BO20">
        <f>M20/5</f>
        <v>14</v>
      </c>
      <c r="BQ20" s="4">
        <f>AJ20/($AJ20+$J20+$BD20)*100</f>
        <v>28.959276018099551</v>
      </c>
      <c r="BR20" s="4">
        <f>J20/($AJ20+$J20+$BD20)*100</f>
        <v>63.34841628959277</v>
      </c>
      <c r="BS20" s="4">
        <f>BD20/($AJ20+$J20+$BD20)*100</f>
        <v>7.6923076923076925</v>
      </c>
      <c r="BU20" s="4">
        <f>BN20/($BN20+$J20+$BD20)*100</f>
        <v>39.846743295019159</v>
      </c>
      <c r="BV20" s="4">
        <f>J20/($BN20+$J20+$BD20)*100</f>
        <v>53.639846743295024</v>
      </c>
      <c r="BW20" s="4">
        <f>BD20/($BN20+$J20+$BD20)*100</f>
        <v>6.5134099616858245</v>
      </c>
      <c r="BY20" s="4">
        <f>AM20/($AM20+$BO20+$BD20)*100</f>
        <v>30.837004405286343</v>
      </c>
      <c r="BZ20" s="4">
        <f>BO20/($AM20+$BO20+$BD20)*100</f>
        <v>61.674008810572687</v>
      </c>
      <c r="CA20" s="4">
        <f>BD20/($AM20+$BO20+$BD20)*100</f>
        <v>7.4889867841409687</v>
      </c>
    </row>
    <row r="22" spans="1:79" x14ac:dyDescent="0.25">
      <c r="A22" s="10" t="s">
        <v>79</v>
      </c>
    </row>
    <row r="23" spans="1:79" x14ac:dyDescent="0.25">
      <c r="A23" s="9" t="s">
        <v>130</v>
      </c>
      <c r="B23" s="3" t="s">
        <v>76</v>
      </c>
      <c r="C23" s="3" t="s">
        <v>72</v>
      </c>
      <c r="D23">
        <v>0.19</v>
      </c>
      <c r="E23">
        <v>0.37</v>
      </c>
      <c r="F23" s="7"/>
      <c r="G23">
        <v>0.1</v>
      </c>
      <c r="H23">
        <v>0.1</v>
      </c>
      <c r="I23">
        <v>1.6</v>
      </c>
      <c r="J23" s="3" t="s">
        <v>72</v>
      </c>
      <c r="K23">
        <v>0.02</v>
      </c>
      <c r="L23">
        <v>9</v>
      </c>
      <c r="M23" s="3" t="s">
        <v>76</v>
      </c>
      <c r="N23">
        <v>580</v>
      </c>
      <c r="O23">
        <v>0.42</v>
      </c>
      <c r="P23">
        <v>1.9</v>
      </c>
      <c r="Q23">
        <v>8</v>
      </c>
      <c r="R23">
        <v>20</v>
      </c>
      <c r="S23">
        <v>76</v>
      </c>
      <c r="T23">
        <v>1</v>
      </c>
      <c r="U23" s="3" t="s">
        <v>73</v>
      </c>
      <c r="V23" s="3" t="s">
        <v>72</v>
      </c>
      <c r="W23">
        <v>5</v>
      </c>
      <c r="X23">
        <v>100</v>
      </c>
      <c r="Y23">
        <v>1.8</v>
      </c>
      <c r="Z23">
        <v>5.5</v>
      </c>
      <c r="AA23" s="3" t="s">
        <v>73</v>
      </c>
      <c r="AB23" s="3" t="s">
        <v>78</v>
      </c>
      <c r="AC23" s="3" t="s">
        <v>73</v>
      </c>
      <c r="AD23">
        <v>0.3</v>
      </c>
      <c r="AE23" s="3" t="s">
        <v>74</v>
      </c>
      <c r="AF23">
        <v>2</v>
      </c>
      <c r="AG23">
        <v>0.4</v>
      </c>
      <c r="AH23">
        <v>0.2</v>
      </c>
      <c r="AI23">
        <v>60</v>
      </c>
      <c r="AJ23">
        <v>2.7</v>
      </c>
      <c r="AK23">
        <v>4.2</v>
      </c>
      <c r="AL23">
        <v>0.56000000000000005</v>
      </c>
      <c r="AM23">
        <v>2.1</v>
      </c>
      <c r="AN23">
        <v>0.4</v>
      </c>
      <c r="AO23">
        <v>0.1</v>
      </c>
      <c r="AP23">
        <v>0.4</v>
      </c>
      <c r="AQ23" s="3" t="s">
        <v>80</v>
      </c>
      <c r="AR23">
        <v>0.28999999999999998</v>
      </c>
      <c r="AS23">
        <v>0.05</v>
      </c>
      <c r="AT23">
        <v>0.16</v>
      </c>
      <c r="AU23" s="3" t="s">
        <v>80</v>
      </c>
      <c r="AV23">
        <v>0.1</v>
      </c>
      <c r="AW23" s="3" t="s">
        <v>80</v>
      </c>
      <c r="AX23" s="3" t="s">
        <v>73</v>
      </c>
      <c r="AY23" s="3" t="s">
        <v>75</v>
      </c>
      <c r="AZ23" s="3" t="s">
        <v>73</v>
      </c>
      <c r="BA23" s="3" t="s">
        <v>75</v>
      </c>
      <c r="BB23" s="3" t="s">
        <v>72</v>
      </c>
      <c r="BC23">
        <v>0.1</v>
      </c>
      <c r="BD23">
        <v>0.5</v>
      </c>
      <c r="BE23">
        <v>0.15</v>
      </c>
      <c r="BG23" s="4">
        <f>((AN23/AN$3)*(AP23/AP$3))^0.5</f>
        <v>1.5045037970362125</v>
      </c>
      <c r="BH23" s="2">
        <f>(AO23/AO$3)/BG23</f>
        <v>0.76398962210705279</v>
      </c>
      <c r="BI23" s="4">
        <f>(AJ23/AJ$3)/(AV23/AV$3)</f>
        <v>18.245231607629428</v>
      </c>
      <c r="BJ23" s="4">
        <f>(AJ23/AJ$3)/(AN23/AN$3)</f>
        <v>4.2486376021798371</v>
      </c>
      <c r="BL23" s="1"/>
      <c r="BM23" s="1"/>
      <c r="BN23">
        <f>Z23/10</f>
        <v>0.55000000000000004</v>
      </c>
      <c r="BY23" s="4"/>
      <c r="BZ23" s="4"/>
      <c r="CA23" s="4"/>
    </row>
    <row r="24" spans="1:79" x14ac:dyDescent="0.25">
      <c r="A24" s="9" t="s">
        <v>131</v>
      </c>
      <c r="B24" s="3" t="s">
        <v>76</v>
      </c>
      <c r="C24" s="3" t="s">
        <v>72</v>
      </c>
      <c r="D24">
        <v>0.47</v>
      </c>
      <c r="E24">
        <v>6.34</v>
      </c>
      <c r="G24">
        <v>0.05</v>
      </c>
      <c r="H24">
        <v>0.3</v>
      </c>
      <c r="I24">
        <v>1.4</v>
      </c>
      <c r="J24">
        <v>10</v>
      </c>
      <c r="K24">
        <v>0.35</v>
      </c>
      <c r="L24">
        <v>136</v>
      </c>
      <c r="M24">
        <v>150</v>
      </c>
      <c r="N24">
        <v>1180</v>
      </c>
      <c r="O24">
        <v>8.84</v>
      </c>
      <c r="P24">
        <v>26.1</v>
      </c>
      <c r="Q24">
        <v>70</v>
      </c>
      <c r="R24">
        <v>80</v>
      </c>
      <c r="S24">
        <v>86</v>
      </c>
      <c r="T24">
        <v>17</v>
      </c>
      <c r="U24">
        <v>1</v>
      </c>
      <c r="V24" s="3" t="s">
        <v>72</v>
      </c>
      <c r="W24">
        <v>8.6999999999999993</v>
      </c>
      <c r="X24">
        <v>80</v>
      </c>
      <c r="Y24">
        <v>6.5</v>
      </c>
      <c r="Z24">
        <v>94.1</v>
      </c>
      <c r="AA24">
        <v>6</v>
      </c>
      <c r="AB24">
        <v>18</v>
      </c>
      <c r="AC24" s="3" t="s">
        <v>73</v>
      </c>
      <c r="AD24" s="3" t="s">
        <v>74</v>
      </c>
      <c r="AE24" s="3" t="s">
        <v>74</v>
      </c>
      <c r="AF24">
        <v>4</v>
      </c>
      <c r="AG24">
        <v>1.4</v>
      </c>
      <c r="AH24">
        <v>0.5</v>
      </c>
      <c r="AI24">
        <v>200</v>
      </c>
      <c r="AJ24">
        <v>6.4</v>
      </c>
      <c r="AK24">
        <v>14.7</v>
      </c>
      <c r="AL24">
        <v>1.53</v>
      </c>
      <c r="AM24">
        <v>6.1</v>
      </c>
      <c r="AN24">
        <v>1.3</v>
      </c>
      <c r="AO24">
        <v>0.35</v>
      </c>
      <c r="AP24">
        <v>1.29</v>
      </c>
      <c r="AQ24">
        <v>0.2</v>
      </c>
      <c r="AR24">
        <v>1.1499999999999999</v>
      </c>
      <c r="AS24">
        <v>0.24</v>
      </c>
      <c r="AT24">
        <v>0.75</v>
      </c>
      <c r="AU24">
        <v>0.11</v>
      </c>
      <c r="AV24">
        <v>0.8</v>
      </c>
      <c r="AW24">
        <v>0.1</v>
      </c>
      <c r="AX24">
        <v>2</v>
      </c>
      <c r="AY24" s="3" t="s">
        <v>75</v>
      </c>
      <c r="AZ24" s="3" t="s">
        <v>73</v>
      </c>
      <c r="BA24" s="3" t="s">
        <v>75</v>
      </c>
      <c r="BB24">
        <v>16</v>
      </c>
      <c r="BC24" s="3" t="s">
        <v>77</v>
      </c>
      <c r="BD24">
        <v>1.7</v>
      </c>
      <c r="BE24">
        <v>1</v>
      </c>
      <c r="BG24" s="4">
        <f>((AN24/AN$3)*(AP24/AP$3))^0.5</f>
        <v>4.8707947371758742</v>
      </c>
      <c r="BH24" s="2">
        <f>(AO24/AO$3)/BG24</f>
        <v>0.82594088292040979</v>
      </c>
      <c r="BI24" s="4">
        <f>(AJ24/AJ$3)/(AV24/AV$3)</f>
        <v>5.4059945504087192</v>
      </c>
      <c r="BJ24" s="4">
        <f>(AJ24/AJ$3)/(AN24/AN$3)</f>
        <v>3.0987214420456932</v>
      </c>
      <c r="BL24" s="1">
        <f>J24/BD24</f>
        <v>5.882352941176471</v>
      </c>
      <c r="BM24" s="1"/>
      <c r="BN24">
        <f>Z24/10</f>
        <v>9.41</v>
      </c>
      <c r="BO24">
        <f>M24/5</f>
        <v>30</v>
      </c>
      <c r="BQ24" s="4">
        <f>AJ24/($AJ24+$J24+$BD24)*100</f>
        <v>35.35911602209945</v>
      </c>
      <c r="BR24" s="4">
        <f>J24/($AJ24+$J24+$BD24)*100</f>
        <v>55.248618784530393</v>
      </c>
      <c r="BS24" s="4">
        <f>BD24/($AJ24+$J24+$BD24)*100</f>
        <v>9.3922651933701662</v>
      </c>
      <c r="BU24" s="4">
        <f>BN24/($BN24+$J24+$BD24)*100</f>
        <v>44.576030317385133</v>
      </c>
      <c r="BV24" s="4">
        <f>J24/($BN24+$J24+$BD24)*100</f>
        <v>47.370914258645193</v>
      </c>
      <c r="BW24" s="4">
        <f>BD24/($BN24+$J24+$BD24)*100</f>
        <v>8.053055423969683</v>
      </c>
      <c r="BY24" s="4">
        <f>AM24/($AM24+$BO24+$BD24)*100</f>
        <v>16.137566137566132</v>
      </c>
      <c r="BZ24" s="4">
        <f>BO24/($AM24+$BO24+$BD24)*100</f>
        <v>79.365079365079367</v>
      </c>
      <c r="CA24" s="4">
        <f>BD24/($AM24+$BO24+$BD24)*100</f>
        <v>4.4973544973544968</v>
      </c>
    </row>
    <row r="25" spans="1:79" x14ac:dyDescent="0.25">
      <c r="A25" s="9" t="s">
        <v>132</v>
      </c>
      <c r="B25">
        <v>10</v>
      </c>
      <c r="C25" s="3" t="s">
        <v>72</v>
      </c>
      <c r="D25">
        <v>0.26</v>
      </c>
      <c r="E25">
        <v>12.6</v>
      </c>
      <c r="G25">
        <v>0.05</v>
      </c>
      <c r="H25">
        <v>0.2</v>
      </c>
      <c r="I25">
        <v>0.6</v>
      </c>
      <c r="J25">
        <v>18</v>
      </c>
      <c r="K25">
        <v>0.53</v>
      </c>
      <c r="L25">
        <v>236</v>
      </c>
      <c r="M25">
        <v>90</v>
      </c>
      <c r="N25">
        <v>150</v>
      </c>
      <c r="O25">
        <v>6.01</v>
      </c>
      <c r="P25">
        <v>5.8</v>
      </c>
      <c r="Q25">
        <v>36</v>
      </c>
      <c r="R25">
        <v>50</v>
      </c>
      <c r="S25">
        <v>48</v>
      </c>
      <c r="T25">
        <v>27</v>
      </c>
      <c r="U25">
        <v>1</v>
      </c>
      <c r="V25" s="3" t="s">
        <v>72</v>
      </c>
      <c r="W25">
        <v>6.4</v>
      </c>
      <c r="X25">
        <v>40</v>
      </c>
      <c r="Y25">
        <v>5.7</v>
      </c>
      <c r="Z25">
        <v>136</v>
      </c>
      <c r="AA25">
        <v>9</v>
      </c>
      <c r="AB25" s="3" t="s">
        <v>78</v>
      </c>
      <c r="AC25" s="3" t="s">
        <v>73</v>
      </c>
      <c r="AD25" s="3" t="s">
        <v>74</v>
      </c>
      <c r="AE25" s="3" t="s">
        <v>74</v>
      </c>
      <c r="AF25">
        <v>1</v>
      </c>
      <c r="AG25">
        <v>0.7</v>
      </c>
      <c r="AH25">
        <v>0.5</v>
      </c>
      <c r="AI25">
        <v>130</v>
      </c>
      <c r="AJ25">
        <v>8.9</v>
      </c>
      <c r="AK25">
        <v>30.3</v>
      </c>
      <c r="AL25">
        <v>2.1800000000000002</v>
      </c>
      <c r="AM25">
        <v>8</v>
      </c>
      <c r="AN25">
        <v>1.8</v>
      </c>
      <c r="AO25">
        <v>0.45</v>
      </c>
      <c r="AP25">
        <v>1.39</v>
      </c>
      <c r="AQ25">
        <v>0.22</v>
      </c>
      <c r="AR25">
        <v>1.3</v>
      </c>
      <c r="AS25">
        <v>0.24</v>
      </c>
      <c r="AT25">
        <v>0.75</v>
      </c>
      <c r="AU25">
        <v>0.11</v>
      </c>
      <c r="AV25">
        <v>0.8</v>
      </c>
      <c r="AW25">
        <v>0.11</v>
      </c>
      <c r="AX25">
        <v>3</v>
      </c>
      <c r="AY25">
        <v>0.5</v>
      </c>
      <c r="AZ25" s="3" t="s">
        <v>73</v>
      </c>
      <c r="BA25" s="3" t="s">
        <v>75</v>
      </c>
      <c r="BB25">
        <v>9</v>
      </c>
      <c r="BC25" s="3" t="s">
        <v>77</v>
      </c>
      <c r="BD25">
        <v>2.6</v>
      </c>
      <c r="BE25">
        <v>1.58</v>
      </c>
      <c r="BG25" s="4">
        <f>((AN25/AN$3)*(AP25/AP$3))^0.5</f>
        <v>5.9494517875554855</v>
      </c>
      <c r="BH25" s="2">
        <f>(AO25/AO$3)/BG25</f>
        <v>0.86939334543774716</v>
      </c>
      <c r="BI25" s="4">
        <f>(AJ25/AJ$3)/(AV25/AV$3)</f>
        <v>7.5177111716621257</v>
      </c>
      <c r="BJ25" s="4">
        <f>(AJ25/AJ$3)/(AN25/AN$3)</f>
        <v>3.1121707538601275</v>
      </c>
      <c r="BL25" s="1">
        <f>J25/BD25</f>
        <v>6.9230769230769225</v>
      </c>
      <c r="BM25" s="1">
        <f>AY25/BD25</f>
        <v>0.19230769230769229</v>
      </c>
      <c r="BN25">
        <f>Z25/10</f>
        <v>13.6</v>
      </c>
      <c r="BO25">
        <f>M25/5</f>
        <v>18</v>
      </c>
      <c r="BQ25" s="4">
        <f>AJ25/($AJ25+$J25+$BD25)*100</f>
        <v>30.16949152542373</v>
      </c>
      <c r="BR25" s="4">
        <f>J25/($AJ25+$J25+$BD25)*100</f>
        <v>61.016949152542374</v>
      </c>
      <c r="BS25" s="4">
        <f>BD25/($AJ25+$J25+$BD25)*100</f>
        <v>8.8135593220338979</v>
      </c>
      <c r="BU25" s="4">
        <f>BN25/($BN25+$J25+$BD25)*100</f>
        <v>39.76608187134503</v>
      </c>
      <c r="BV25" s="4">
        <f>J25/($BN25+$J25+$BD25)*100</f>
        <v>52.631578947368418</v>
      </c>
      <c r="BW25" s="4">
        <f>BD25/($BN25+$J25+$BD25)*100</f>
        <v>7.6023391812865491</v>
      </c>
      <c r="BY25" s="4">
        <f>AM25/($AM25+$BO25+$BD25)*100</f>
        <v>27.97202797202797</v>
      </c>
      <c r="BZ25" s="4">
        <f>BO25/($AM25+$BO25+$BD25)*100</f>
        <v>62.93706293706294</v>
      </c>
      <c r="CA25" s="4">
        <f>BD25/($AM25+$BO25+$BD25)*100</f>
        <v>9.0909090909090917</v>
      </c>
    </row>
    <row r="26" spans="1:79" x14ac:dyDescent="0.25">
      <c r="A26" s="9" t="s">
        <v>133</v>
      </c>
      <c r="B26" s="3" t="s">
        <v>76</v>
      </c>
      <c r="C26" s="3" t="s">
        <v>72</v>
      </c>
      <c r="D26">
        <v>0.18</v>
      </c>
      <c r="E26">
        <v>12.9</v>
      </c>
      <c r="G26">
        <v>0.08</v>
      </c>
      <c r="H26">
        <v>0.2</v>
      </c>
      <c r="I26">
        <v>0.3</v>
      </c>
      <c r="J26">
        <v>22</v>
      </c>
      <c r="K26">
        <v>0.67</v>
      </c>
      <c r="L26">
        <v>373</v>
      </c>
      <c r="M26">
        <v>160</v>
      </c>
      <c r="N26">
        <v>270</v>
      </c>
      <c r="O26">
        <v>8.52</v>
      </c>
      <c r="P26">
        <v>7.4</v>
      </c>
      <c r="Q26">
        <v>42</v>
      </c>
      <c r="R26">
        <v>120</v>
      </c>
      <c r="S26">
        <v>44</v>
      </c>
      <c r="T26">
        <v>30</v>
      </c>
      <c r="U26">
        <v>1</v>
      </c>
      <c r="V26">
        <v>6</v>
      </c>
      <c r="W26">
        <v>4.9000000000000004</v>
      </c>
      <c r="X26">
        <v>40</v>
      </c>
      <c r="Y26">
        <v>4.0999999999999996</v>
      </c>
      <c r="Z26">
        <v>156</v>
      </c>
      <c r="AA26">
        <v>10</v>
      </c>
      <c r="AB26">
        <v>5</v>
      </c>
      <c r="AC26" s="3" t="s">
        <v>73</v>
      </c>
      <c r="AD26" s="3" t="s">
        <v>74</v>
      </c>
      <c r="AE26" s="3" t="s">
        <v>74</v>
      </c>
      <c r="AF26">
        <v>2</v>
      </c>
      <c r="AG26">
        <v>2.7</v>
      </c>
      <c r="AH26">
        <v>0.3</v>
      </c>
      <c r="AI26">
        <v>170</v>
      </c>
      <c r="AJ26">
        <v>17.399999999999999</v>
      </c>
      <c r="AK26">
        <v>22.2</v>
      </c>
      <c r="AL26">
        <v>3.58</v>
      </c>
      <c r="AM26">
        <v>11.3</v>
      </c>
      <c r="AN26">
        <v>2</v>
      </c>
      <c r="AO26">
        <v>0.56999999999999995</v>
      </c>
      <c r="AP26">
        <v>1.48</v>
      </c>
      <c r="AQ26">
        <v>0.23</v>
      </c>
      <c r="AR26">
        <v>1.22</v>
      </c>
      <c r="AS26">
        <v>0.21</v>
      </c>
      <c r="AT26">
        <v>0.62</v>
      </c>
      <c r="AU26">
        <v>0.1</v>
      </c>
      <c r="AV26">
        <v>0.7</v>
      </c>
      <c r="AW26">
        <v>0.09</v>
      </c>
      <c r="AX26">
        <v>4</v>
      </c>
      <c r="AY26">
        <v>0.5</v>
      </c>
      <c r="AZ26" s="3" t="s">
        <v>73</v>
      </c>
      <c r="BA26" s="3" t="s">
        <v>75</v>
      </c>
      <c r="BB26">
        <v>10</v>
      </c>
      <c r="BC26">
        <v>0.1</v>
      </c>
      <c r="BD26">
        <v>3.3</v>
      </c>
      <c r="BE26">
        <v>3.5</v>
      </c>
      <c r="BG26" s="4">
        <f>((AN26/AN$3)*(AP26/AP$3))^0.5</f>
        <v>6.4711155138030909</v>
      </c>
      <c r="BH26" s="2">
        <f>(AO26/AO$3)/BG26</f>
        <v>1.0124566813798954</v>
      </c>
      <c r="BI26" s="4">
        <f>(AJ26/AJ$3)/(AV26/AV$3)</f>
        <v>16.797197353055665</v>
      </c>
      <c r="BJ26" s="4">
        <f>(AJ26/AJ$3)/(AN26/AN$3)</f>
        <v>5.4760217983651227</v>
      </c>
      <c r="BL26" s="1">
        <f>J26/BD26</f>
        <v>6.666666666666667</v>
      </c>
      <c r="BM26" s="1">
        <f>AY26/BD26</f>
        <v>0.15151515151515152</v>
      </c>
      <c r="BN26">
        <f>Z26/10</f>
        <v>15.6</v>
      </c>
      <c r="BO26">
        <f>M26/5</f>
        <v>32</v>
      </c>
      <c r="BQ26" s="4">
        <f>AJ26/($AJ26+$J26+$BD26)*100</f>
        <v>40.749414519906324</v>
      </c>
      <c r="BR26" s="4">
        <f>J26/($AJ26+$J26+$BD26)*100</f>
        <v>51.522248243559723</v>
      </c>
      <c r="BS26" s="4">
        <f>BD26/($AJ26+$J26+$BD26)*100</f>
        <v>7.7283372365339584</v>
      </c>
      <c r="BU26" s="4">
        <f>BN26/($BN26+$J26+$BD26)*100</f>
        <v>38.141809290953546</v>
      </c>
      <c r="BV26" s="4">
        <f>J26/($BN26+$J26+$BD26)*100</f>
        <v>53.789731051344745</v>
      </c>
      <c r="BW26" s="4">
        <f>BD26/($BN26+$J26+$BD26)*100</f>
        <v>8.0684596577017107</v>
      </c>
      <c r="BY26" s="4">
        <f>AM26/($AM26+$BO26+$BD26)*100</f>
        <v>24.248927038626615</v>
      </c>
      <c r="BZ26" s="4">
        <f>BO26/($AM26+$BO26+$BD26)*100</f>
        <v>68.669527896995717</v>
      </c>
      <c r="CA26" s="4">
        <f>BD26/($AM26+$BO26+$BD26)*100</f>
        <v>7.0815450643776829</v>
      </c>
    </row>
    <row r="27" spans="1:79" x14ac:dyDescent="0.25">
      <c r="A27" s="9" t="s">
        <v>134</v>
      </c>
      <c r="B27">
        <v>10</v>
      </c>
      <c r="C27" s="3" t="s">
        <v>72</v>
      </c>
      <c r="D27">
        <v>0.19</v>
      </c>
      <c r="E27">
        <v>10.6</v>
      </c>
      <c r="G27">
        <v>0.06</v>
      </c>
      <c r="H27">
        <v>0.5</v>
      </c>
      <c r="I27">
        <v>0.3</v>
      </c>
      <c r="J27">
        <v>20</v>
      </c>
      <c r="K27">
        <v>0.59</v>
      </c>
      <c r="L27">
        <v>319</v>
      </c>
      <c r="M27">
        <v>90</v>
      </c>
      <c r="N27">
        <v>220</v>
      </c>
      <c r="O27">
        <v>4.8499999999999996</v>
      </c>
      <c r="P27">
        <v>9.6999999999999993</v>
      </c>
      <c r="Q27">
        <v>38</v>
      </c>
      <c r="R27">
        <v>80</v>
      </c>
      <c r="S27">
        <v>35</v>
      </c>
      <c r="T27">
        <v>24</v>
      </c>
      <c r="U27">
        <v>2</v>
      </c>
      <c r="V27">
        <v>13</v>
      </c>
      <c r="W27">
        <v>12.9</v>
      </c>
      <c r="X27">
        <v>60</v>
      </c>
      <c r="Y27">
        <v>5.2</v>
      </c>
      <c r="Z27">
        <v>157</v>
      </c>
      <c r="AA27">
        <v>9</v>
      </c>
      <c r="AB27">
        <v>8</v>
      </c>
      <c r="AC27" s="3" t="s">
        <v>73</v>
      </c>
      <c r="AD27" s="3" t="s">
        <v>74</v>
      </c>
      <c r="AE27" s="3" t="s">
        <v>74</v>
      </c>
      <c r="AF27">
        <v>4</v>
      </c>
      <c r="AG27">
        <v>1.1000000000000001</v>
      </c>
      <c r="AH27">
        <v>0.5</v>
      </c>
      <c r="AI27">
        <v>650</v>
      </c>
      <c r="AJ27">
        <v>7</v>
      </c>
      <c r="AK27">
        <v>29.2</v>
      </c>
      <c r="AL27">
        <v>1.74</v>
      </c>
      <c r="AM27">
        <v>6.7</v>
      </c>
      <c r="AN27">
        <v>1.4</v>
      </c>
      <c r="AO27">
        <v>0.41</v>
      </c>
      <c r="AP27">
        <v>1.28</v>
      </c>
      <c r="AQ27">
        <v>0.2</v>
      </c>
      <c r="AR27">
        <v>1.21</v>
      </c>
      <c r="AS27">
        <v>0.21</v>
      </c>
      <c r="AT27">
        <v>0.66</v>
      </c>
      <c r="AU27">
        <v>0.1</v>
      </c>
      <c r="AV27">
        <v>0.8</v>
      </c>
      <c r="AW27">
        <v>0.1</v>
      </c>
      <c r="AX27">
        <v>4</v>
      </c>
      <c r="AY27">
        <v>0.6</v>
      </c>
      <c r="AZ27" s="3" t="s">
        <v>73</v>
      </c>
      <c r="BA27" s="3" t="s">
        <v>75</v>
      </c>
      <c r="BB27">
        <v>9</v>
      </c>
      <c r="BC27">
        <v>0.1</v>
      </c>
      <c r="BD27">
        <v>3.2</v>
      </c>
      <c r="BE27">
        <v>3.22</v>
      </c>
      <c r="BG27" s="4">
        <f>((AN27/AN$3)*(AP27/AP$3))^0.5</f>
        <v>5.0350327469957401</v>
      </c>
      <c r="BH27" s="2">
        <f>(AO27/AO$3)/BG27</f>
        <v>0.9359708099163444</v>
      </c>
      <c r="BI27" s="4">
        <f>(AJ27/AJ$3)/(AV27/AV$3)</f>
        <v>5.9128065395095364</v>
      </c>
      <c r="BJ27" s="4">
        <f>(AJ27/AJ$3)/(AN27/AN$3)</f>
        <v>3.1471389645776573</v>
      </c>
      <c r="BL27" s="1">
        <f>J27/BD27</f>
        <v>6.25</v>
      </c>
      <c r="BM27" s="1">
        <f>AY27/BD27</f>
        <v>0.18749999999999997</v>
      </c>
      <c r="BN27">
        <f>Z27/10</f>
        <v>15.7</v>
      </c>
      <c r="BO27">
        <f>M27/5</f>
        <v>18</v>
      </c>
      <c r="BQ27" s="4">
        <f>AJ27/($AJ27+$J27+$BD27)*100</f>
        <v>23.17880794701987</v>
      </c>
      <c r="BR27" s="4">
        <f>J27/($AJ27+$J27+$BD27)*100</f>
        <v>66.225165562913915</v>
      </c>
      <c r="BS27" s="4">
        <f>BD27/($AJ27+$J27+$BD27)*100</f>
        <v>10.596026490066226</v>
      </c>
      <c r="BU27" s="4">
        <f>BN27/($BN27+$J27+$BD27)*100</f>
        <v>40.359897172236501</v>
      </c>
      <c r="BV27" s="4">
        <f>J27/($BN27+$J27+$BD27)*100</f>
        <v>51.413881748071979</v>
      </c>
      <c r="BW27" s="4">
        <f>BD27/($BN27+$J27+$BD27)*100</f>
        <v>8.2262210796915163</v>
      </c>
      <c r="BY27" s="4">
        <f>AM27/($AM27+$BO27+$BD27)*100</f>
        <v>24.014336917562726</v>
      </c>
      <c r="BZ27" s="4">
        <f>BO27/($AM27+$BO27+$BD27)*100</f>
        <v>64.516129032258064</v>
      </c>
      <c r="CA27" s="4">
        <f>BD27/($AM27+$BO27+$BD27)*100</f>
        <v>11.469534050179213</v>
      </c>
    </row>
    <row r="28" spans="1:79" x14ac:dyDescent="0.25">
      <c r="A28" s="9" t="s">
        <v>135</v>
      </c>
      <c r="B28">
        <v>30</v>
      </c>
      <c r="C28" s="3" t="s">
        <v>72</v>
      </c>
      <c r="D28">
        <v>1.61</v>
      </c>
      <c r="E28">
        <v>5.55</v>
      </c>
      <c r="G28">
        <v>0.86</v>
      </c>
      <c r="H28">
        <v>1.6</v>
      </c>
      <c r="I28">
        <v>9.3000000000000007</v>
      </c>
      <c r="J28">
        <v>11</v>
      </c>
      <c r="K28">
        <v>0.35</v>
      </c>
      <c r="L28">
        <v>85</v>
      </c>
      <c r="M28">
        <v>60</v>
      </c>
      <c r="N28">
        <v>1270</v>
      </c>
      <c r="O28">
        <v>2.56</v>
      </c>
      <c r="P28">
        <v>8.8000000000000007</v>
      </c>
      <c r="Q28">
        <v>29</v>
      </c>
      <c r="R28">
        <v>170</v>
      </c>
      <c r="S28">
        <v>376</v>
      </c>
      <c r="T28">
        <v>15</v>
      </c>
      <c r="U28">
        <v>1</v>
      </c>
      <c r="V28" s="3" t="s">
        <v>72</v>
      </c>
      <c r="W28">
        <v>80.3</v>
      </c>
      <c r="X28">
        <v>440</v>
      </c>
      <c r="Y28">
        <v>23.7</v>
      </c>
      <c r="Z28">
        <v>314</v>
      </c>
      <c r="AA28">
        <v>14</v>
      </c>
      <c r="AB28" s="3" t="s">
        <v>78</v>
      </c>
      <c r="AC28">
        <v>2</v>
      </c>
      <c r="AD28">
        <v>1.3</v>
      </c>
      <c r="AE28" s="3" t="s">
        <v>74</v>
      </c>
      <c r="AF28">
        <v>270</v>
      </c>
      <c r="AG28">
        <v>2</v>
      </c>
      <c r="AH28">
        <v>5.4</v>
      </c>
      <c r="AI28">
        <v>380</v>
      </c>
      <c r="AJ28">
        <v>40.200000000000003</v>
      </c>
      <c r="AK28">
        <v>66.7</v>
      </c>
      <c r="AL28">
        <v>8.4700000000000006</v>
      </c>
      <c r="AM28">
        <v>30.4</v>
      </c>
      <c r="AN28">
        <v>5.6</v>
      </c>
      <c r="AO28">
        <v>1.25</v>
      </c>
      <c r="AP28">
        <v>4.93</v>
      </c>
      <c r="AQ28">
        <v>0.73</v>
      </c>
      <c r="AR28">
        <v>4.21</v>
      </c>
      <c r="AS28">
        <v>0.8</v>
      </c>
      <c r="AT28">
        <v>2.2799999999999998</v>
      </c>
      <c r="AU28">
        <v>0.35</v>
      </c>
      <c r="AV28">
        <v>2.2999999999999998</v>
      </c>
      <c r="AW28">
        <v>0.34</v>
      </c>
      <c r="AX28">
        <v>10</v>
      </c>
      <c r="AY28">
        <v>0.9</v>
      </c>
      <c r="AZ28">
        <v>2</v>
      </c>
      <c r="BA28" s="3" t="s">
        <v>75</v>
      </c>
      <c r="BB28">
        <v>32</v>
      </c>
      <c r="BC28">
        <v>0.5</v>
      </c>
      <c r="BD28">
        <v>8.1999999999999993</v>
      </c>
      <c r="BE28">
        <v>2.34</v>
      </c>
      <c r="BG28" s="4">
        <f>((AN28/AN$3)*(AP28/AP$3))^0.5</f>
        <v>19.762904406295913</v>
      </c>
      <c r="BH28" s="2">
        <f>(AO28/AO$3)/BG28</f>
        <v>0.7270093401543164</v>
      </c>
      <c r="BI28" s="4">
        <f>(AJ28/AJ$3)/(AV28/AV$3)</f>
        <v>11.810922876436443</v>
      </c>
      <c r="BJ28" s="4">
        <f>(AJ28/AJ$3)/(AN28/AN$3)</f>
        <v>4.5183923705722089</v>
      </c>
      <c r="BL28" s="1">
        <f>J28/BD28</f>
        <v>1.3414634146341464</v>
      </c>
      <c r="BM28" s="1">
        <f>AY28/BD28</f>
        <v>0.10975609756097562</v>
      </c>
      <c r="BN28">
        <f>Z28/10</f>
        <v>31.4</v>
      </c>
      <c r="BO28">
        <f>M28/5</f>
        <v>12</v>
      </c>
      <c r="BQ28" s="4">
        <f>AJ28/($AJ28+$J28+$BD28)*100</f>
        <v>67.676767676767682</v>
      </c>
      <c r="BR28" s="4">
        <f>J28/($AJ28+$J28+$BD28)*100</f>
        <v>18.518518518518519</v>
      </c>
      <c r="BS28" s="4">
        <f>BD28/($AJ28+$J28+$BD28)*100</f>
        <v>13.804713804713803</v>
      </c>
      <c r="BU28" s="4">
        <f>BN28/($BN28+$J28+$BD28)*100</f>
        <v>62.055335968379453</v>
      </c>
      <c r="BV28" s="4">
        <f>J28/($BN28+$J28+$BD28)*100</f>
        <v>21.739130434782609</v>
      </c>
      <c r="BW28" s="4">
        <f>BD28/($BN28+$J28+$BD28)*100</f>
        <v>16.205533596837945</v>
      </c>
      <c r="BY28" s="4">
        <f>AM28/($AM28+$BO28+$BD28)*100</f>
        <v>60.079051383399218</v>
      </c>
      <c r="BZ28" s="4">
        <f>BO28/($AM28+$BO28+$BD28)*100</f>
        <v>23.715415019762847</v>
      </c>
      <c r="CA28" s="4">
        <f>BD28/($AM28+$BO28+$BD28)*100</f>
        <v>16.205533596837945</v>
      </c>
    </row>
    <row r="29" spans="1:79" x14ac:dyDescent="0.25">
      <c r="A29" s="9" t="s">
        <v>136</v>
      </c>
      <c r="B29">
        <v>40</v>
      </c>
      <c r="C29" s="3" t="s">
        <v>72</v>
      </c>
      <c r="D29">
        <v>1.43</v>
      </c>
      <c r="E29">
        <v>8.4499999999999993</v>
      </c>
      <c r="G29">
        <v>0.55000000000000004</v>
      </c>
      <c r="H29">
        <v>2.2999999999999998</v>
      </c>
      <c r="I29">
        <v>8.1999999999999993</v>
      </c>
      <c r="J29">
        <v>15</v>
      </c>
      <c r="K29">
        <v>0.51</v>
      </c>
      <c r="L29">
        <v>117</v>
      </c>
      <c r="M29">
        <v>80</v>
      </c>
      <c r="N29">
        <v>890</v>
      </c>
      <c r="O29">
        <v>3.35</v>
      </c>
      <c r="P29">
        <v>11.6</v>
      </c>
      <c r="Q29">
        <v>39</v>
      </c>
      <c r="R29">
        <v>110</v>
      </c>
      <c r="S29">
        <v>341</v>
      </c>
      <c r="T29">
        <v>22</v>
      </c>
      <c r="U29">
        <v>1</v>
      </c>
      <c r="V29" s="3" t="s">
        <v>72</v>
      </c>
      <c r="W29">
        <v>102</v>
      </c>
      <c r="X29">
        <v>340</v>
      </c>
      <c r="Y29">
        <v>32.4</v>
      </c>
      <c r="Z29">
        <v>176</v>
      </c>
      <c r="AA29">
        <v>22</v>
      </c>
      <c r="AB29" s="3" t="s">
        <v>78</v>
      </c>
      <c r="AC29">
        <v>3</v>
      </c>
      <c r="AD29">
        <v>2.4</v>
      </c>
      <c r="AE29" s="3" t="s">
        <v>74</v>
      </c>
      <c r="AF29">
        <v>984</v>
      </c>
      <c r="AG29">
        <v>2</v>
      </c>
      <c r="AH29">
        <v>6.6</v>
      </c>
      <c r="AI29">
        <v>480</v>
      </c>
      <c r="AJ29">
        <v>59.6</v>
      </c>
      <c r="AK29">
        <v>98.4</v>
      </c>
      <c r="AL29">
        <v>12.6</v>
      </c>
      <c r="AM29">
        <v>45</v>
      </c>
      <c r="AN29">
        <v>8</v>
      </c>
      <c r="AO29">
        <v>1.78</v>
      </c>
      <c r="AP29">
        <v>6.9</v>
      </c>
      <c r="AQ29">
        <v>1.05</v>
      </c>
      <c r="AR29">
        <v>5.65</v>
      </c>
      <c r="AS29">
        <v>1.0900000000000001</v>
      </c>
      <c r="AT29">
        <v>3.21</v>
      </c>
      <c r="AU29">
        <v>0.48</v>
      </c>
      <c r="AV29">
        <v>3.1</v>
      </c>
      <c r="AW29">
        <v>0.45</v>
      </c>
      <c r="AX29">
        <v>5</v>
      </c>
      <c r="AY29">
        <v>1.4</v>
      </c>
      <c r="AZ29">
        <v>2</v>
      </c>
      <c r="BA29" s="3" t="s">
        <v>75</v>
      </c>
      <c r="BB29">
        <v>37</v>
      </c>
      <c r="BC29">
        <v>0.5</v>
      </c>
      <c r="BD29">
        <v>11.9</v>
      </c>
      <c r="BE29">
        <v>3.22</v>
      </c>
      <c r="BG29" s="4">
        <f>((AN29/AN$3)*(AP29/AP$3))^0.5</f>
        <v>27.944917748622046</v>
      </c>
      <c r="BH29" s="2">
        <f>(AO29/AO$3)/BG29</f>
        <v>0.73214637090679546</v>
      </c>
      <c r="BI29" s="4">
        <f>(AJ29/AJ$3)/(AV29/AV$3)</f>
        <v>12.991825613079021</v>
      </c>
      <c r="BJ29" s="4">
        <f>(AJ29/AJ$3)/(AN29/AN$3)</f>
        <v>4.6892370572207085</v>
      </c>
      <c r="BL29" s="1">
        <f>J29/BD29</f>
        <v>1.2605042016806722</v>
      </c>
      <c r="BM29" s="1">
        <f>AY29/BD29</f>
        <v>0.1176470588235294</v>
      </c>
      <c r="BN29">
        <f>Z29/10</f>
        <v>17.600000000000001</v>
      </c>
      <c r="BO29">
        <f>M29/5</f>
        <v>16</v>
      </c>
      <c r="BQ29" s="4">
        <f>AJ29/($AJ29+$J29+$BD29)*100</f>
        <v>68.901734104046241</v>
      </c>
      <c r="BR29" s="4">
        <f>J29/($AJ29+$J29+$BD29)*100</f>
        <v>17.341040462427745</v>
      </c>
      <c r="BS29" s="4">
        <f>BD29/($AJ29+$J29+$BD29)*100</f>
        <v>13.757225433526013</v>
      </c>
      <c r="BU29" s="4">
        <f>BN29/($BN29+$J29+$BD29)*100</f>
        <v>39.550561797752813</v>
      </c>
      <c r="BV29" s="4">
        <f>J29/($BN29+$J29+$BD29)*100</f>
        <v>33.707865168539328</v>
      </c>
      <c r="BW29" s="4">
        <f>BD29/($BN29+$J29+$BD29)*100</f>
        <v>26.741573033707866</v>
      </c>
      <c r="BY29" s="4">
        <f>AM29/($AM29+$BO29+$BD29)*100</f>
        <v>61.728395061728392</v>
      </c>
      <c r="BZ29" s="4">
        <f>BO29/($AM29+$BO29+$BD29)*100</f>
        <v>21.947873799725652</v>
      </c>
      <c r="CA29" s="4">
        <f>BD29/($AM29+$BO29+$BD29)*100</f>
        <v>16.323731138545952</v>
      </c>
    </row>
    <row r="30" spans="1:79" x14ac:dyDescent="0.25">
      <c r="A30" s="9" t="s">
        <v>137</v>
      </c>
      <c r="B30">
        <v>40</v>
      </c>
      <c r="C30" s="3" t="s">
        <v>72</v>
      </c>
      <c r="D30">
        <v>1.88</v>
      </c>
      <c r="E30">
        <v>9.14</v>
      </c>
      <c r="G30">
        <v>0.36</v>
      </c>
      <c r="H30">
        <v>2</v>
      </c>
      <c r="I30">
        <v>4.5999999999999996</v>
      </c>
      <c r="J30">
        <v>16</v>
      </c>
      <c r="K30">
        <v>0.59</v>
      </c>
      <c r="L30">
        <v>138</v>
      </c>
      <c r="M30">
        <v>100</v>
      </c>
      <c r="N30">
        <v>540</v>
      </c>
      <c r="O30">
        <v>3.72</v>
      </c>
      <c r="P30">
        <v>13.9</v>
      </c>
      <c r="Q30">
        <v>44</v>
      </c>
      <c r="R30">
        <v>100</v>
      </c>
      <c r="S30">
        <v>219</v>
      </c>
      <c r="T30">
        <v>25</v>
      </c>
      <c r="U30">
        <v>2</v>
      </c>
      <c r="V30">
        <v>5</v>
      </c>
      <c r="W30">
        <v>100</v>
      </c>
      <c r="X30">
        <v>320</v>
      </c>
      <c r="Y30">
        <v>32.5</v>
      </c>
      <c r="Z30">
        <v>215</v>
      </c>
      <c r="AA30">
        <v>25</v>
      </c>
      <c r="AB30" s="3" t="s">
        <v>78</v>
      </c>
      <c r="AC30" s="3" t="s">
        <v>73</v>
      </c>
      <c r="AD30">
        <v>2.6</v>
      </c>
      <c r="AE30" s="3" t="s">
        <v>74</v>
      </c>
      <c r="AF30">
        <v>787</v>
      </c>
      <c r="AG30">
        <v>2.2999999999999998</v>
      </c>
      <c r="AH30">
        <v>5.9</v>
      </c>
      <c r="AI30">
        <v>530</v>
      </c>
      <c r="AJ30">
        <v>52.6</v>
      </c>
      <c r="AK30">
        <v>102</v>
      </c>
      <c r="AL30">
        <v>11.9</v>
      </c>
      <c r="AM30">
        <v>42.7</v>
      </c>
      <c r="AN30">
        <v>8.1</v>
      </c>
      <c r="AO30">
        <v>1.7</v>
      </c>
      <c r="AP30">
        <v>6.71</v>
      </c>
      <c r="AQ30">
        <v>1.06</v>
      </c>
      <c r="AR30">
        <v>6.19</v>
      </c>
      <c r="AS30">
        <v>1.1499999999999999</v>
      </c>
      <c r="AT30">
        <v>3.52</v>
      </c>
      <c r="AU30">
        <v>0.51</v>
      </c>
      <c r="AV30">
        <v>3.3</v>
      </c>
      <c r="AW30">
        <v>0.47</v>
      </c>
      <c r="AX30">
        <v>6</v>
      </c>
      <c r="AY30">
        <v>1.7</v>
      </c>
      <c r="AZ30">
        <v>2</v>
      </c>
      <c r="BA30" s="3" t="s">
        <v>75</v>
      </c>
      <c r="BB30">
        <v>47</v>
      </c>
      <c r="BC30">
        <v>0.4</v>
      </c>
      <c r="BD30">
        <v>13.7</v>
      </c>
      <c r="BE30">
        <v>3.72</v>
      </c>
      <c r="BG30" s="4">
        <f>((AN30/AN$3)*(AP30/AP$3))^0.5</f>
        <v>27.729182516352875</v>
      </c>
      <c r="BH30" s="2">
        <f>(AO30/AO$3)/BG30</f>
        <v>0.7046810656438901</v>
      </c>
      <c r="BI30" s="4">
        <f>(AJ30/AJ$3)/(AV30/AV$3)</f>
        <v>10.771034596647675</v>
      </c>
      <c r="BJ30" s="4">
        <f>(AJ30/AJ$3)/(AN30/AN$3)</f>
        <v>4.0873952972045622</v>
      </c>
      <c r="BL30" s="1">
        <f>J30/BD30</f>
        <v>1.1678832116788322</v>
      </c>
      <c r="BM30" s="1">
        <f>AY30/BD30</f>
        <v>0.12408759124087591</v>
      </c>
      <c r="BN30">
        <f>Z30/10</f>
        <v>21.5</v>
      </c>
      <c r="BO30">
        <f>M30/5</f>
        <v>20</v>
      </c>
      <c r="BQ30" s="4">
        <f>AJ30/($AJ30+$J30+$BD30)*100</f>
        <v>63.912515188335362</v>
      </c>
      <c r="BR30" s="4">
        <f>J30/($AJ30+$J30+$BD30)*100</f>
        <v>19.441069258809236</v>
      </c>
      <c r="BS30" s="4">
        <f>BD30/($AJ30+$J30+$BD30)*100</f>
        <v>16.646415552855405</v>
      </c>
      <c r="BU30" s="4">
        <f>BN30/($BN30+$J30+$BD30)*100</f>
        <v>41.9921875</v>
      </c>
      <c r="BV30" s="4">
        <f>J30/($BN30+$J30+$BD30)*100</f>
        <v>31.25</v>
      </c>
      <c r="BW30" s="4">
        <f>BD30/($BN30+$J30+$BD30)*100</f>
        <v>26.757812499999993</v>
      </c>
      <c r="BY30" s="4">
        <f>AM30/($AM30+$BO30+$BD30)*100</f>
        <v>55.890052356020945</v>
      </c>
      <c r="BZ30" s="4">
        <f>BO30/($AM30+$BO30+$BD30)*100</f>
        <v>26.178010471204189</v>
      </c>
      <c r="CA30" s="4">
        <f>BD30/($AM30+$BO30+$BD30)*100</f>
        <v>17.931937172774866</v>
      </c>
    </row>
    <row r="31" spans="1:79" x14ac:dyDescent="0.25">
      <c r="A31" s="9" t="s">
        <v>138</v>
      </c>
      <c r="B31">
        <v>50</v>
      </c>
      <c r="C31" s="3" t="s">
        <v>72</v>
      </c>
      <c r="D31">
        <v>1.32</v>
      </c>
      <c r="E31">
        <v>10.1</v>
      </c>
      <c r="G31">
        <v>0.27</v>
      </c>
      <c r="H31">
        <v>2</v>
      </c>
      <c r="I31">
        <v>2.2999999999999998</v>
      </c>
      <c r="J31">
        <v>17</v>
      </c>
      <c r="K31">
        <v>0.67</v>
      </c>
      <c r="L31">
        <v>130</v>
      </c>
      <c r="M31">
        <v>100</v>
      </c>
      <c r="N31">
        <v>350</v>
      </c>
      <c r="O31">
        <v>3.64</v>
      </c>
      <c r="P31">
        <v>10.9</v>
      </c>
      <c r="Q31">
        <v>40</v>
      </c>
      <c r="R31">
        <v>70</v>
      </c>
      <c r="S31">
        <v>134</v>
      </c>
      <c r="T31">
        <v>27</v>
      </c>
      <c r="U31">
        <v>2</v>
      </c>
      <c r="V31">
        <v>6</v>
      </c>
      <c r="W31">
        <v>96.7</v>
      </c>
      <c r="X31">
        <v>220</v>
      </c>
      <c r="Y31">
        <v>31.9</v>
      </c>
      <c r="Z31">
        <v>239</v>
      </c>
      <c r="AA31">
        <v>28</v>
      </c>
      <c r="AB31" s="3" t="s">
        <v>78</v>
      </c>
      <c r="AC31" s="3" t="s">
        <v>73</v>
      </c>
      <c r="AD31">
        <v>0.5</v>
      </c>
      <c r="AE31" s="3" t="s">
        <v>74</v>
      </c>
      <c r="AF31">
        <v>301</v>
      </c>
      <c r="AG31">
        <v>3.5</v>
      </c>
      <c r="AH31">
        <v>6.6</v>
      </c>
      <c r="AI31">
        <v>480</v>
      </c>
      <c r="AJ31">
        <v>54.5</v>
      </c>
      <c r="AK31">
        <v>101</v>
      </c>
      <c r="AL31">
        <v>12</v>
      </c>
      <c r="AM31">
        <v>42.4</v>
      </c>
      <c r="AN31">
        <v>7.9</v>
      </c>
      <c r="AO31">
        <v>1.63</v>
      </c>
      <c r="AP31">
        <v>6.49</v>
      </c>
      <c r="AQ31">
        <v>1</v>
      </c>
      <c r="AR31">
        <v>5.9</v>
      </c>
      <c r="AS31">
        <v>1.17</v>
      </c>
      <c r="AT31">
        <v>3.3</v>
      </c>
      <c r="AU31">
        <v>0.52</v>
      </c>
      <c r="AV31">
        <v>3.4</v>
      </c>
      <c r="AW31">
        <v>0.51</v>
      </c>
      <c r="AX31">
        <v>7</v>
      </c>
      <c r="AY31">
        <v>1.9</v>
      </c>
      <c r="AZ31">
        <v>3</v>
      </c>
      <c r="BA31">
        <v>0.6</v>
      </c>
      <c r="BB31">
        <v>58</v>
      </c>
      <c r="BC31">
        <v>0.5</v>
      </c>
      <c r="BD31">
        <v>14.3</v>
      </c>
      <c r="BE31">
        <v>3.74</v>
      </c>
      <c r="BG31" s="4">
        <f>((AN31/AN$3)*(AP31/AP$3))^0.5</f>
        <v>26.93203628164337</v>
      </c>
      <c r="BH31" s="2">
        <f>(AO31/AO$3)/BG31</f>
        <v>0.69566340947929295</v>
      </c>
      <c r="BI31" s="4">
        <f>(AJ31/AJ$3)/(AV31/AV$3)</f>
        <v>10.831864080782179</v>
      </c>
      <c r="BJ31" s="4">
        <f>(AJ31/AJ$3)/(AN31/AN$3)</f>
        <v>4.3422550270755016</v>
      </c>
      <c r="BL31" s="1">
        <f>J31/BD31</f>
        <v>1.1888111888111887</v>
      </c>
      <c r="BM31" s="1">
        <f>AY31/BD31</f>
        <v>0.13286713286713286</v>
      </c>
      <c r="BN31">
        <f>Z31/10</f>
        <v>23.9</v>
      </c>
      <c r="BO31">
        <f>M31/5</f>
        <v>20</v>
      </c>
      <c r="BQ31" s="4">
        <f>AJ31/($AJ31+$J31+$BD31)*100</f>
        <v>63.519813519813518</v>
      </c>
      <c r="BR31" s="4">
        <f>J31/($AJ31+$J31+$BD31)*100</f>
        <v>19.813519813519815</v>
      </c>
      <c r="BS31" s="4">
        <f>BD31/($AJ31+$J31+$BD31)*100</f>
        <v>16.666666666666668</v>
      </c>
      <c r="BU31" s="4">
        <f>BN31/($BN31+$J31+$BD31)*100</f>
        <v>43.297101449275353</v>
      </c>
      <c r="BV31" s="4">
        <f>J31/($BN31+$J31+$BD31)*100</f>
        <v>30.79710144927536</v>
      </c>
      <c r="BW31" s="4">
        <f>BD31/($BN31+$J31+$BD31)*100</f>
        <v>25.905797101449274</v>
      </c>
      <c r="BY31" s="4">
        <f>AM31/($AM31+$BO31+$BD31)*100</f>
        <v>55.280312907431551</v>
      </c>
      <c r="BZ31" s="4">
        <f>BO31/($AM31+$BO31+$BD31)*100</f>
        <v>26.07561929595828</v>
      </c>
      <c r="CA31" s="4">
        <f>BD31/($AM31+$BO31+$BD31)*100</f>
        <v>18.64406779661017</v>
      </c>
    </row>
    <row r="32" spans="1:79" x14ac:dyDescent="0.25">
      <c r="A32" s="9" t="s">
        <v>139</v>
      </c>
      <c r="B32">
        <v>30</v>
      </c>
      <c r="C32" s="3" t="s">
        <v>72</v>
      </c>
      <c r="D32">
        <v>1.5</v>
      </c>
      <c r="E32">
        <v>9.19</v>
      </c>
      <c r="G32">
        <v>0.68</v>
      </c>
      <c r="H32">
        <v>1.9</v>
      </c>
      <c r="I32">
        <v>3.7</v>
      </c>
      <c r="J32">
        <v>16</v>
      </c>
      <c r="K32">
        <v>0.57999999999999996</v>
      </c>
      <c r="L32">
        <v>161</v>
      </c>
      <c r="M32">
        <v>100</v>
      </c>
      <c r="N32">
        <v>1130</v>
      </c>
      <c r="O32">
        <v>3.64</v>
      </c>
      <c r="P32">
        <v>11.3</v>
      </c>
      <c r="Q32">
        <v>42</v>
      </c>
      <c r="R32">
        <v>100</v>
      </c>
      <c r="S32">
        <v>192</v>
      </c>
      <c r="T32">
        <v>24</v>
      </c>
      <c r="U32">
        <v>2</v>
      </c>
      <c r="V32">
        <v>6</v>
      </c>
      <c r="W32">
        <v>71.900000000000006</v>
      </c>
      <c r="X32">
        <v>300</v>
      </c>
      <c r="Y32">
        <v>26</v>
      </c>
      <c r="Z32">
        <v>199</v>
      </c>
      <c r="AA32">
        <v>22</v>
      </c>
      <c r="AB32">
        <v>2</v>
      </c>
      <c r="AC32" s="3" t="s">
        <v>73</v>
      </c>
      <c r="AD32">
        <v>1.4</v>
      </c>
      <c r="AE32" t="s">
        <v>74</v>
      </c>
      <c r="AF32">
        <v>559</v>
      </c>
      <c r="AG32">
        <v>2.5</v>
      </c>
      <c r="AH32">
        <v>5.8</v>
      </c>
      <c r="AI32">
        <v>500</v>
      </c>
      <c r="AJ32">
        <v>43.8</v>
      </c>
      <c r="AK32">
        <v>85.1</v>
      </c>
      <c r="AL32">
        <v>9.75</v>
      </c>
      <c r="AM32">
        <v>34.200000000000003</v>
      </c>
      <c r="AN32">
        <v>6.5</v>
      </c>
      <c r="AO32">
        <v>1.39</v>
      </c>
      <c r="AP32">
        <v>5.44</v>
      </c>
      <c r="AQ32">
        <v>0.83</v>
      </c>
      <c r="AR32">
        <v>4.75</v>
      </c>
      <c r="AS32">
        <v>0.93</v>
      </c>
      <c r="AT32">
        <v>2.74</v>
      </c>
      <c r="AU32">
        <v>0.42</v>
      </c>
      <c r="AV32">
        <v>2.7</v>
      </c>
      <c r="AW32">
        <v>0.4</v>
      </c>
      <c r="AX32">
        <v>6</v>
      </c>
      <c r="AY32">
        <v>1.4</v>
      </c>
      <c r="AZ32">
        <v>2</v>
      </c>
      <c r="BA32" s="3" t="s">
        <v>75</v>
      </c>
      <c r="BB32">
        <v>40</v>
      </c>
      <c r="BC32">
        <v>0.4</v>
      </c>
      <c r="BD32">
        <v>11.2</v>
      </c>
      <c r="BE32">
        <v>3.44</v>
      </c>
      <c r="BG32" s="4">
        <f>((AN32/AN$3)*(AP32/AP$3))^0.5</f>
        <v>22.366056877342064</v>
      </c>
      <c r="BH32" s="2">
        <f>(AO32/AO$3)/BG32</f>
        <v>0.71434189682484384</v>
      </c>
      <c r="BI32" s="4">
        <f>(AJ32/AJ$3)/(AV32/AV$3)</f>
        <v>10.962155616106568</v>
      </c>
      <c r="BJ32" s="4">
        <f>(AJ32/AJ$3)/(AN32/AN$3)</f>
        <v>4.2413749738000419</v>
      </c>
      <c r="BL32" s="1">
        <f>J32/BD32</f>
        <v>1.4285714285714286</v>
      </c>
      <c r="BM32" s="1">
        <f>AY32/BD32</f>
        <v>0.125</v>
      </c>
      <c r="BN32">
        <f>Z32/10</f>
        <v>19.899999999999999</v>
      </c>
      <c r="BO32">
        <f>M32/5</f>
        <v>20</v>
      </c>
      <c r="BQ32" s="4">
        <f>AJ32/($AJ32+$J32+$BD32)*100</f>
        <v>61.690140845070417</v>
      </c>
      <c r="BR32" s="4">
        <f>J32/($AJ32+$J32+$BD32)*100</f>
        <v>22.535211267605636</v>
      </c>
      <c r="BS32" s="4">
        <f>BD32/($AJ32+$J32+$BD32)*100</f>
        <v>15.774647887323942</v>
      </c>
      <c r="BU32" s="4">
        <f>BN32/($BN32+$J32+$BD32)*100</f>
        <v>42.250530785562631</v>
      </c>
      <c r="BV32" s="4">
        <f>J32/($BN32+$J32+$BD32)*100</f>
        <v>33.970276008492576</v>
      </c>
      <c r="BW32" s="4">
        <f>BD32/($BN32+$J32+$BD32)*100</f>
        <v>23.7791932059448</v>
      </c>
      <c r="BY32" s="4">
        <f>AM32/($AM32+$BO32+$BD32)*100</f>
        <v>52.293577981651374</v>
      </c>
      <c r="BZ32" s="4">
        <f>BO32/($AM32+$BO32+$BD32)*100</f>
        <v>30.581039755351679</v>
      </c>
      <c r="CA32" s="4">
        <f>BD32/($AM32+$BO32+$BD32)*100</f>
        <v>17.12538226299694</v>
      </c>
    </row>
    <row r="33" spans="1:79" x14ac:dyDescent="0.25">
      <c r="A33" s="9" t="s">
        <v>142</v>
      </c>
      <c r="B33" s="3" t="s">
        <v>76</v>
      </c>
      <c r="C33" s="3" t="s">
        <v>72</v>
      </c>
      <c r="D33">
        <v>4.71</v>
      </c>
      <c r="E33">
        <v>7.0000000000000007E-2</v>
      </c>
      <c r="G33">
        <v>1.98</v>
      </c>
      <c r="H33" s="3" t="s">
        <v>82</v>
      </c>
      <c r="I33">
        <v>5.7</v>
      </c>
      <c r="J33" s="3" t="s">
        <v>72</v>
      </c>
      <c r="K33" s="3" t="s">
        <v>83</v>
      </c>
      <c r="L33" s="3" t="s">
        <v>72</v>
      </c>
      <c r="M33" s="3" t="s">
        <v>76</v>
      </c>
      <c r="N33">
        <v>2440</v>
      </c>
      <c r="O33">
        <v>0.09</v>
      </c>
      <c r="P33">
        <v>2</v>
      </c>
      <c r="Q33">
        <v>19</v>
      </c>
      <c r="R33">
        <v>110</v>
      </c>
      <c r="S33">
        <v>366</v>
      </c>
      <c r="T33" s="3" t="s">
        <v>73</v>
      </c>
      <c r="U33" s="3" t="s">
        <v>73</v>
      </c>
      <c r="V33" s="3" t="s">
        <v>72</v>
      </c>
      <c r="W33">
        <v>604</v>
      </c>
      <c r="X33">
        <v>280</v>
      </c>
      <c r="Y33" s="3" t="s">
        <v>75</v>
      </c>
      <c r="Z33">
        <v>12.6</v>
      </c>
      <c r="AA33">
        <v>1</v>
      </c>
      <c r="AB33" s="3" t="s">
        <v>78</v>
      </c>
      <c r="AC33" s="3" t="s">
        <v>73</v>
      </c>
      <c r="AD33">
        <v>0.3</v>
      </c>
      <c r="AE33" s="3" t="s">
        <v>74</v>
      </c>
      <c r="AF33">
        <v>20</v>
      </c>
      <c r="AG33">
        <v>2.4</v>
      </c>
      <c r="AH33">
        <v>1.4</v>
      </c>
      <c r="AI33">
        <v>60</v>
      </c>
      <c r="AJ33">
        <v>0.4</v>
      </c>
      <c r="AK33">
        <v>0.6</v>
      </c>
      <c r="AL33">
        <v>0.05</v>
      </c>
      <c r="AM33">
        <v>0.3</v>
      </c>
      <c r="AN33" s="3" t="s">
        <v>77</v>
      </c>
      <c r="AO33" s="3" t="s">
        <v>80</v>
      </c>
      <c r="AP33">
        <v>0.06</v>
      </c>
      <c r="AQ33" s="3" t="s">
        <v>80</v>
      </c>
      <c r="AR33" s="3" t="s">
        <v>80</v>
      </c>
      <c r="AS33" s="3" t="s">
        <v>80</v>
      </c>
      <c r="AT33" s="3" t="s">
        <v>80</v>
      </c>
      <c r="AU33" s="3" t="s">
        <v>80</v>
      </c>
      <c r="AV33" s="3" t="s">
        <v>77</v>
      </c>
      <c r="AW33" s="3" t="s">
        <v>80</v>
      </c>
      <c r="AX33" s="3" t="s">
        <v>73</v>
      </c>
      <c r="AY33" s="3" t="s">
        <v>75</v>
      </c>
      <c r="AZ33" s="3" t="s">
        <v>73</v>
      </c>
      <c r="BA33" s="3" t="s">
        <v>75</v>
      </c>
      <c r="BB33" s="3" t="s">
        <v>72</v>
      </c>
      <c r="BC33">
        <v>0.1</v>
      </c>
      <c r="BD33" s="3" t="s">
        <v>77</v>
      </c>
      <c r="BE33" s="3" t="s">
        <v>80</v>
      </c>
      <c r="BG33" s="4"/>
      <c r="BH33" s="2"/>
      <c r="BI33" s="4"/>
      <c r="BJ33" s="4"/>
      <c r="BL33" s="1"/>
      <c r="BM33" s="1"/>
      <c r="BN33">
        <f>Z33/10</f>
        <v>1.26</v>
      </c>
      <c r="BU33" s="4"/>
      <c r="BV33" s="4"/>
      <c r="BW33" s="4"/>
    </row>
    <row r="34" spans="1:79" x14ac:dyDescent="0.25">
      <c r="A34" s="9" t="s">
        <v>143</v>
      </c>
      <c r="B34" s="3" t="s">
        <v>76</v>
      </c>
      <c r="C34" s="3" t="s">
        <v>72</v>
      </c>
      <c r="D34">
        <v>5.49</v>
      </c>
      <c r="E34">
        <v>0.12</v>
      </c>
      <c r="G34">
        <v>1.01</v>
      </c>
      <c r="H34" s="3" t="s">
        <v>82</v>
      </c>
      <c r="I34">
        <v>4.7</v>
      </c>
      <c r="J34" s="3" t="s">
        <v>72</v>
      </c>
      <c r="K34" s="3" t="s">
        <v>83</v>
      </c>
      <c r="L34" s="3" t="s">
        <v>72</v>
      </c>
      <c r="M34" s="3" t="s">
        <v>76</v>
      </c>
      <c r="N34">
        <v>3270</v>
      </c>
      <c r="O34">
        <v>0.13</v>
      </c>
      <c r="P34">
        <v>3.2</v>
      </c>
      <c r="Q34">
        <v>25</v>
      </c>
      <c r="R34">
        <v>100</v>
      </c>
      <c r="S34">
        <v>367</v>
      </c>
      <c r="T34" s="3" t="s">
        <v>73</v>
      </c>
      <c r="U34" s="3" t="s">
        <v>73</v>
      </c>
      <c r="V34" s="3" t="s">
        <v>72</v>
      </c>
      <c r="W34">
        <v>703</v>
      </c>
      <c r="X34">
        <v>200</v>
      </c>
      <c r="Y34" s="3" t="s">
        <v>75</v>
      </c>
      <c r="Z34">
        <v>14</v>
      </c>
      <c r="AA34" s="3" t="s">
        <v>73</v>
      </c>
      <c r="AB34" s="3" t="s">
        <v>78</v>
      </c>
      <c r="AC34" s="3" t="s">
        <v>73</v>
      </c>
      <c r="AD34">
        <v>0.3</v>
      </c>
      <c r="AE34" s="3" t="s">
        <v>74</v>
      </c>
      <c r="AF34">
        <v>25</v>
      </c>
      <c r="AG34">
        <v>0.3</v>
      </c>
      <c r="AH34">
        <v>1.5</v>
      </c>
      <c r="AI34">
        <v>60</v>
      </c>
      <c r="AJ34">
        <v>1</v>
      </c>
      <c r="AK34">
        <v>1.4</v>
      </c>
      <c r="AL34">
        <v>0.15</v>
      </c>
      <c r="AM34">
        <v>0.6</v>
      </c>
      <c r="AN34">
        <v>0.1</v>
      </c>
      <c r="AO34" s="3" t="s">
        <v>80</v>
      </c>
      <c r="AP34">
        <v>0.09</v>
      </c>
      <c r="AQ34" s="3" t="s">
        <v>80</v>
      </c>
      <c r="AR34">
        <v>0.06</v>
      </c>
      <c r="AS34" s="3" t="s">
        <v>80</v>
      </c>
      <c r="AT34" s="3" t="s">
        <v>80</v>
      </c>
      <c r="AU34" s="3" t="s">
        <v>80</v>
      </c>
      <c r="AV34" s="3" t="s">
        <v>77</v>
      </c>
      <c r="AW34" s="3" t="s">
        <v>80</v>
      </c>
      <c r="AX34" s="3" t="s">
        <v>73</v>
      </c>
      <c r="AY34" s="3" t="s">
        <v>75</v>
      </c>
      <c r="AZ34" s="3" t="s">
        <v>73</v>
      </c>
      <c r="BA34" s="3" t="s">
        <v>75</v>
      </c>
      <c r="BB34" s="3" t="s">
        <v>72</v>
      </c>
      <c r="BC34">
        <v>0.2</v>
      </c>
      <c r="BD34">
        <v>0.1</v>
      </c>
      <c r="BE34" s="3" t="s">
        <v>80</v>
      </c>
      <c r="BG34" s="4"/>
      <c r="BH34" s="2"/>
      <c r="BI34" s="4"/>
      <c r="BJ34" s="4"/>
      <c r="BL34" s="1"/>
      <c r="BM34" s="1"/>
      <c r="BN34">
        <f>Z34/10</f>
        <v>1.4</v>
      </c>
      <c r="BU34" s="4"/>
      <c r="BV34" s="4"/>
      <c r="BW34" s="4"/>
    </row>
    <row r="35" spans="1:79" x14ac:dyDescent="0.25">
      <c r="A35" s="9" t="s">
        <v>144</v>
      </c>
      <c r="B35" s="3" t="s">
        <v>76</v>
      </c>
      <c r="C35" s="3" t="s">
        <v>72</v>
      </c>
      <c r="D35">
        <v>5.33</v>
      </c>
      <c r="E35">
        <v>0.1</v>
      </c>
      <c r="G35">
        <v>0.89</v>
      </c>
      <c r="H35" s="3" t="s">
        <v>82</v>
      </c>
      <c r="I35">
        <v>3.3</v>
      </c>
      <c r="J35" s="3" t="s">
        <v>72</v>
      </c>
      <c r="K35" s="3" t="s">
        <v>83</v>
      </c>
      <c r="L35" s="3" t="s">
        <v>72</v>
      </c>
      <c r="M35" s="3" t="s">
        <v>76</v>
      </c>
      <c r="N35">
        <v>1540</v>
      </c>
      <c r="O35">
        <v>0.16</v>
      </c>
      <c r="P35">
        <v>5.0999999999999996</v>
      </c>
      <c r="Q35">
        <v>33</v>
      </c>
      <c r="R35">
        <v>100</v>
      </c>
      <c r="S35">
        <v>257</v>
      </c>
      <c r="T35" s="3" t="s">
        <v>73</v>
      </c>
      <c r="U35" s="3" t="s">
        <v>73</v>
      </c>
      <c r="V35" s="3" t="s">
        <v>72</v>
      </c>
      <c r="W35">
        <v>402</v>
      </c>
      <c r="X35">
        <v>210</v>
      </c>
      <c r="Y35" s="3" t="s">
        <v>75</v>
      </c>
      <c r="Z35">
        <v>5.3</v>
      </c>
      <c r="AA35" s="3" t="s">
        <v>73</v>
      </c>
      <c r="AB35" s="3" t="s">
        <v>78</v>
      </c>
      <c r="AC35" s="3" t="s">
        <v>73</v>
      </c>
      <c r="AD35">
        <v>0.3</v>
      </c>
      <c r="AE35" s="3" t="s">
        <v>74</v>
      </c>
      <c r="AF35">
        <v>17</v>
      </c>
      <c r="AG35">
        <v>0.2</v>
      </c>
      <c r="AH35">
        <v>0.5</v>
      </c>
      <c r="AI35">
        <v>70</v>
      </c>
      <c r="AJ35">
        <v>0.7</v>
      </c>
      <c r="AK35">
        <v>1.5</v>
      </c>
      <c r="AL35">
        <v>0.14000000000000001</v>
      </c>
      <c r="AM35">
        <v>0.5</v>
      </c>
      <c r="AN35">
        <v>0.1</v>
      </c>
      <c r="AO35" s="3" t="s">
        <v>80</v>
      </c>
      <c r="AP35">
        <v>0.1</v>
      </c>
      <c r="AQ35" s="3" t="s">
        <v>80</v>
      </c>
      <c r="AR35">
        <v>0.08</v>
      </c>
      <c r="AS35" s="3" t="s">
        <v>80</v>
      </c>
      <c r="AT35" s="3" t="s">
        <v>80</v>
      </c>
      <c r="AU35" s="3" t="s">
        <v>80</v>
      </c>
      <c r="AV35" s="3" t="s">
        <v>77</v>
      </c>
      <c r="AW35" s="3" t="s">
        <v>80</v>
      </c>
      <c r="AX35" s="3" t="s">
        <v>73</v>
      </c>
      <c r="AY35" s="3" t="s">
        <v>75</v>
      </c>
      <c r="AZ35" s="3" t="s">
        <v>73</v>
      </c>
      <c r="BA35" s="3" t="s">
        <v>75</v>
      </c>
      <c r="BB35" s="3" t="s">
        <v>72</v>
      </c>
      <c r="BC35">
        <v>0.1</v>
      </c>
      <c r="BD35">
        <v>0.1</v>
      </c>
      <c r="BE35" s="3" t="s">
        <v>80</v>
      </c>
      <c r="BG35" s="4"/>
      <c r="BH35" s="2"/>
      <c r="BI35" s="4"/>
      <c r="BJ35" s="4"/>
      <c r="BL35" s="1"/>
      <c r="BM35" s="1"/>
      <c r="BN35">
        <f>Z35/10</f>
        <v>0.53</v>
      </c>
      <c r="BU35" s="4"/>
      <c r="BV35" s="4"/>
      <c r="BW35" s="4"/>
    </row>
    <row r="36" spans="1:79" x14ac:dyDescent="0.25">
      <c r="A36" s="9" t="s">
        <v>145</v>
      </c>
      <c r="B36" s="3" t="s">
        <v>76</v>
      </c>
      <c r="C36" s="3" t="s">
        <v>72</v>
      </c>
      <c r="D36">
        <v>4.67</v>
      </c>
      <c r="E36">
        <v>0.17</v>
      </c>
      <c r="G36">
        <v>0.63</v>
      </c>
      <c r="H36" s="3" t="s">
        <v>82</v>
      </c>
      <c r="I36">
        <v>2.7</v>
      </c>
      <c r="J36" s="3" t="s">
        <v>72</v>
      </c>
      <c r="K36" s="3" t="s">
        <v>83</v>
      </c>
      <c r="L36" s="3" t="s">
        <v>72</v>
      </c>
      <c r="M36" s="3" t="s">
        <v>76</v>
      </c>
      <c r="N36">
        <v>1290</v>
      </c>
      <c r="O36">
        <v>0.15</v>
      </c>
      <c r="P36">
        <v>4.0999999999999996</v>
      </c>
      <c r="Q36">
        <v>45</v>
      </c>
      <c r="R36">
        <v>90</v>
      </c>
      <c r="S36">
        <v>225</v>
      </c>
      <c r="T36" s="3" t="s">
        <v>73</v>
      </c>
      <c r="U36" s="3" t="s">
        <v>73</v>
      </c>
      <c r="V36" s="3" t="s">
        <v>72</v>
      </c>
      <c r="W36">
        <v>456</v>
      </c>
      <c r="X36">
        <v>160</v>
      </c>
      <c r="Y36">
        <v>0.6</v>
      </c>
      <c r="Z36">
        <v>6</v>
      </c>
      <c r="AA36">
        <v>1</v>
      </c>
      <c r="AB36" s="3" t="s">
        <v>78</v>
      </c>
      <c r="AC36" s="3" t="s">
        <v>73</v>
      </c>
      <c r="AD36">
        <v>0.3</v>
      </c>
      <c r="AE36" s="3" t="s">
        <v>74</v>
      </c>
      <c r="AF36">
        <v>18</v>
      </c>
      <c r="AG36">
        <v>0.8</v>
      </c>
      <c r="AH36">
        <v>0.8</v>
      </c>
      <c r="AI36">
        <v>60</v>
      </c>
      <c r="AJ36">
        <v>1</v>
      </c>
      <c r="AK36">
        <v>2</v>
      </c>
      <c r="AL36">
        <v>0.21</v>
      </c>
      <c r="AM36">
        <v>0.7</v>
      </c>
      <c r="AN36">
        <v>0.1</v>
      </c>
      <c r="AO36" s="3" t="s">
        <v>80</v>
      </c>
      <c r="AP36">
        <v>0.13</v>
      </c>
      <c r="AQ36" s="3" t="s">
        <v>80</v>
      </c>
      <c r="AR36">
        <v>0.1</v>
      </c>
      <c r="AS36" s="3" t="s">
        <v>80</v>
      </c>
      <c r="AT36" s="3">
        <v>0.06</v>
      </c>
      <c r="AU36" s="3" t="s">
        <v>80</v>
      </c>
      <c r="AV36" s="3" t="s">
        <v>77</v>
      </c>
      <c r="AW36" s="3" t="s">
        <v>80</v>
      </c>
      <c r="AX36" s="3" t="s">
        <v>73</v>
      </c>
      <c r="AY36" s="3" t="s">
        <v>75</v>
      </c>
      <c r="AZ36" s="3" t="s">
        <v>73</v>
      </c>
      <c r="BA36" s="3" t="s">
        <v>75</v>
      </c>
      <c r="BB36" s="3" t="s">
        <v>72</v>
      </c>
      <c r="BC36">
        <v>0.1</v>
      </c>
      <c r="BD36">
        <v>0.2</v>
      </c>
      <c r="BE36">
        <v>0.05</v>
      </c>
      <c r="BG36" s="4"/>
      <c r="BH36" s="2"/>
      <c r="BI36" s="4"/>
      <c r="BJ36" s="4"/>
      <c r="BL36" s="1"/>
      <c r="BM36" s="1"/>
      <c r="BN36">
        <f>Z36/10</f>
        <v>0.6</v>
      </c>
      <c r="BU36" s="4"/>
      <c r="BV36" s="4"/>
      <c r="BW36" s="4"/>
    </row>
    <row r="37" spans="1:79" x14ac:dyDescent="0.25">
      <c r="A37" s="9" t="s">
        <v>146</v>
      </c>
      <c r="B37" s="3" t="s">
        <v>76</v>
      </c>
      <c r="C37" s="3" t="s">
        <v>72</v>
      </c>
      <c r="D37">
        <v>5.16</v>
      </c>
      <c r="E37">
        <v>7.0000000000000007E-2</v>
      </c>
      <c r="G37">
        <v>1.03</v>
      </c>
      <c r="H37" s="3" t="s">
        <v>82</v>
      </c>
      <c r="I37">
        <v>3.2</v>
      </c>
      <c r="J37" s="3" t="s">
        <v>72</v>
      </c>
      <c r="K37" s="3" t="s">
        <v>83</v>
      </c>
      <c r="L37" s="3" t="s">
        <v>72</v>
      </c>
      <c r="M37" s="3" t="s">
        <v>76</v>
      </c>
      <c r="N37">
        <v>4260</v>
      </c>
      <c r="O37">
        <v>0.1</v>
      </c>
      <c r="P37">
        <v>3.2</v>
      </c>
      <c r="Q37">
        <v>39</v>
      </c>
      <c r="R37">
        <v>100</v>
      </c>
      <c r="S37">
        <v>285</v>
      </c>
      <c r="T37" s="3" t="s">
        <v>73</v>
      </c>
      <c r="U37" s="3" t="s">
        <v>73</v>
      </c>
      <c r="V37" s="3" t="s">
        <v>72</v>
      </c>
      <c r="W37">
        <v>556</v>
      </c>
      <c r="X37">
        <v>160</v>
      </c>
      <c r="Y37" s="3" t="s">
        <v>75</v>
      </c>
      <c r="Z37">
        <v>41.7</v>
      </c>
      <c r="AA37" s="3" t="s">
        <v>73</v>
      </c>
      <c r="AB37" s="3" t="s">
        <v>78</v>
      </c>
      <c r="AC37" s="3" t="s">
        <v>73</v>
      </c>
      <c r="AD37">
        <v>0.2</v>
      </c>
      <c r="AE37" s="3" t="s">
        <v>74</v>
      </c>
      <c r="AF37">
        <v>58</v>
      </c>
      <c r="AG37">
        <v>0.4</v>
      </c>
      <c r="AH37">
        <v>3.4</v>
      </c>
      <c r="AI37">
        <v>40</v>
      </c>
      <c r="AJ37">
        <v>0.5</v>
      </c>
      <c r="AK37">
        <v>0.9</v>
      </c>
      <c r="AL37">
        <v>0.08</v>
      </c>
      <c r="AM37">
        <v>0.3</v>
      </c>
      <c r="AN37" s="3" t="s">
        <v>77</v>
      </c>
      <c r="AO37" s="3" t="s">
        <v>80</v>
      </c>
      <c r="AP37">
        <v>0.05</v>
      </c>
      <c r="AQ37" s="3" t="s">
        <v>80</v>
      </c>
      <c r="AR37" s="3" t="s">
        <v>80</v>
      </c>
      <c r="AS37" s="3" t="s">
        <v>80</v>
      </c>
      <c r="AT37" s="3" t="s">
        <v>80</v>
      </c>
      <c r="AU37" s="3" t="s">
        <v>80</v>
      </c>
      <c r="AV37" s="3" t="s">
        <v>77</v>
      </c>
      <c r="AW37" s="3" t="s">
        <v>80</v>
      </c>
      <c r="AX37" s="3" t="s">
        <v>73</v>
      </c>
      <c r="AY37" s="3" t="s">
        <v>75</v>
      </c>
      <c r="AZ37" s="3" t="s">
        <v>73</v>
      </c>
      <c r="BA37" s="3" t="s">
        <v>75</v>
      </c>
      <c r="BB37" s="3" t="s">
        <v>72</v>
      </c>
      <c r="BC37">
        <v>0.1</v>
      </c>
      <c r="BD37" s="3" t="s">
        <v>77</v>
      </c>
      <c r="BE37" s="3" t="s">
        <v>80</v>
      </c>
      <c r="BG37" s="4"/>
      <c r="BH37" s="2"/>
      <c r="BI37" s="4"/>
      <c r="BJ37" s="4"/>
      <c r="BL37" s="1"/>
      <c r="BM37" s="1"/>
      <c r="BN37">
        <f>Z37/10</f>
        <v>4.17</v>
      </c>
      <c r="BU37" s="4"/>
      <c r="BV37" s="4"/>
      <c r="BW37" s="4"/>
    </row>
    <row r="38" spans="1:79" x14ac:dyDescent="0.25">
      <c r="BG38" s="4"/>
      <c r="BH38" s="2"/>
      <c r="BI38" s="4"/>
      <c r="BJ38" s="4"/>
      <c r="BU38" s="4"/>
      <c r="BV38" s="4"/>
      <c r="BW38" s="4"/>
    </row>
    <row r="39" spans="1:79" x14ac:dyDescent="0.25">
      <c r="A39" s="10" t="s">
        <v>84</v>
      </c>
      <c r="BG39" s="4"/>
      <c r="BH39" s="2"/>
      <c r="BI39" s="4"/>
      <c r="BJ39" s="4"/>
      <c r="BU39" s="4"/>
      <c r="BV39" s="4"/>
      <c r="BW39" s="4"/>
    </row>
    <row r="40" spans="1:79" s="5" customFormat="1" x14ac:dyDescent="0.25">
      <c r="A40" s="9" t="s">
        <v>85</v>
      </c>
      <c r="B40" s="6" t="s">
        <v>76</v>
      </c>
      <c r="C40" s="6" t="s">
        <v>72</v>
      </c>
      <c r="D40" s="5">
        <v>0.12</v>
      </c>
      <c r="E40" s="5">
        <v>0.83</v>
      </c>
      <c r="G40" s="5">
        <v>0.09</v>
      </c>
      <c r="H40" s="5">
        <v>0.13</v>
      </c>
      <c r="I40" s="5">
        <v>0.48</v>
      </c>
      <c r="J40" s="5">
        <v>6</v>
      </c>
      <c r="K40" s="5">
        <v>0.05</v>
      </c>
      <c r="L40" s="5">
        <v>13</v>
      </c>
      <c r="M40" s="6" t="s">
        <v>76</v>
      </c>
      <c r="N40" s="5">
        <v>120</v>
      </c>
      <c r="O40" s="5">
        <v>0.38</v>
      </c>
      <c r="P40" s="5">
        <v>1</v>
      </c>
      <c r="Q40" s="5">
        <v>11</v>
      </c>
      <c r="R40" s="5">
        <v>20</v>
      </c>
      <c r="S40" s="5">
        <v>63</v>
      </c>
      <c r="T40" s="5">
        <v>2</v>
      </c>
      <c r="U40" s="6" t="s">
        <v>73</v>
      </c>
      <c r="V40" s="6" t="s">
        <v>72</v>
      </c>
      <c r="W40" s="5">
        <v>7.9</v>
      </c>
      <c r="X40" s="5">
        <v>40.4</v>
      </c>
      <c r="Y40" s="5">
        <v>2.5</v>
      </c>
      <c r="Z40" s="5">
        <v>14.2</v>
      </c>
      <c r="AA40" s="5">
        <v>2</v>
      </c>
      <c r="AB40" s="6" t="s">
        <v>78</v>
      </c>
      <c r="AC40" s="6" t="s">
        <v>73</v>
      </c>
      <c r="AD40" s="6" t="s">
        <v>74</v>
      </c>
      <c r="AE40" s="6" t="s">
        <v>74</v>
      </c>
      <c r="AF40" s="5">
        <v>24</v>
      </c>
      <c r="AG40" s="5">
        <v>0.9</v>
      </c>
      <c r="AH40" s="5">
        <v>0.6</v>
      </c>
      <c r="AI40" s="5">
        <v>48.2</v>
      </c>
      <c r="AJ40" s="5">
        <v>4.4000000000000004</v>
      </c>
      <c r="AK40" s="5">
        <v>7.6</v>
      </c>
      <c r="AL40" s="5">
        <v>0.87</v>
      </c>
      <c r="AM40" s="5">
        <v>3.2</v>
      </c>
      <c r="AN40" s="5">
        <v>0.6</v>
      </c>
      <c r="AO40" s="5">
        <v>0.13</v>
      </c>
      <c r="AP40" s="5">
        <v>0.52</v>
      </c>
      <c r="AQ40" s="5">
        <v>0.08</v>
      </c>
      <c r="AR40" s="5">
        <v>0.44</v>
      </c>
      <c r="AS40" s="5">
        <v>0.09</v>
      </c>
      <c r="AT40" s="5">
        <v>0.27</v>
      </c>
      <c r="AU40" s="6" t="s">
        <v>80</v>
      </c>
      <c r="AV40" s="5">
        <v>0.3</v>
      </c>
      <c r="AW40" s="6" t="s">
        <v>80</v>
      </c>
      <c r="AX40" s="6" t="s">
        <v>73</v>
      </c>
      <c r="AY40" s="6" t="s">
        <v>75</v>
      </c>
      <c r="AZ40" s="5">
        <v>7</v>
      </c>
      <c r="BA40" s="6" t="s">
        <v>75</v>
      </c>
      <c r="BB40" s="5">
        <v>6</v>
      </c>
      <c r="BC40" s="6" t="s">
        <v>77</v>
      </c>
      <c r="BD40" s="5">
        <v>0.9</v>
      </c>
      <c r="BE40" s="5">
        <v>0.68</v>
      </c>
      <c r="BG40" s="4">
        <f>((AN40/AN$3)*(AP40/AP$3))^0.5</f>
        <v>2.1009252168575503</v>
      </c>
      <c r="BH40" s="2">
        <f>(AO40/AO$3)/BG40</f>
        <v>0.71123563160341363</v>
      </c>
      <c r="BI40" s="4">
        <f>(AJ40/AJ$3)/(AV40/AV$3)</f>
        <v>9.9109900090826528</v>
      </c>
      <c r="BJ40" s="4">
        <f>(AJ40/AJ$3)/(AN40/AN$3)</f>
        <v>4.6158038147138969</v>
      </c>
      <c r="BL40" s="1">
        <f>J40/BD40</f>
        <v>6.6666666666666661</v>
      </c>
      <c r="BM40" s="1"/>
      <c r="BN40">
        <f>Z40/10</f>
        <v>1.42</v>
      </c>
      <c r="BO40"/>
      <c r="BQ40" s="4">
        <f>AJ40/($AJ40+$J40+$BD40)*100</f>
        <v>38.938053097345133</v>
      </c>
      <c r="BR40" s="4">
        <f>J40/($AJ40+$J40+$BD40)*100</f>
        <v>53.097345132743357</v>
      </c>
      <c r="BS40" s="4">
        <f>BD40/($AJ40+$J40+$BD40)*100</f>
        <v>7.9646017699115044</v>
      </c>
      <c r="BU40" s="4">
        <f>BN40/($BN40+$J40+$BD40)*100</f>
        <v>17.06730769230769</v>
      </c>
      <c r="BV40" s="4">
        <f>J40/($BN40+$J40+$BD40)*100</f>
        <v>72.115384615384613</v>
      </c>
      <c r="BW40" s="4">
        <f>BD40/($BN40+$J40+$BD40)*100</f>
        <v>10.817307692307693</v>
      </c>
      <c r="BY40" s="4">
        <f>AM40/($AM40+$BO40+$BD40)*100</f>
        <v>78.048780487804876</v>
      </c>
      <c r="BZ40" s="4">
        <f>BO40/($AM40+$BO40+$BD40)*100</f>
        <v>0</v>
      </c>
      <c r="CA40" s="4">
        <f>BD40/($AM40+$BO40+$BD40)*100</f>
        <v>21.95121951219512</v>
      </c>
    </row>
    <row r="41" spans="1:79" s="5" customFormat="1" x14ac:dyDescent="0.25">
      <c r="A41" s="9" t="s">
        <v>140</v>
      </c>
      <c r="B41" s="5">
        <v>30</v>
      </c>
      <c r="C41" s="6" t="s">
        <v>72</v>
      </c>
      <c r="D41" s="5">
        <v>1.31</v>
      </c>
      <c r="E41" s="5">
        <v>7.53</v>
      </c>
      <c r="G41" s="5">
        <v>0.51</v>
      </c>
      <c r="H41" s="5">
        <v>1.51</v>
      </c>
      <c r="I41" s="5">
        <v>4.09</v>
      </c>
      <c r="J41" s="5">
        <v>17</v>
      </c>
      <c r="K41" s="5">
        <v>0.47</v>
      </c>
      <c r="L41" s="5">
        <v>138</v>
      </c>
      <c r="M41" s="5">
        <v>80</v>
      </c>
      <c r="N41" s="5">
        <v>850</v>
      </c>
      <c r="O41" s="5">
        <v>3.6</v>
      </c>
      <c r="P41" s="5">
        <v>10.8</v>
      </c>
      <c r="Q41" s="5">
        <v>37</v>
      </c>
      <c r="R41" s="5">
        <v>147</v>
      </c>
      <c r="S41" s="5">
        <v>655</v>
      </c>
      <c r="T41" s="5">
        <v>18</v>
      </c>
      <c r="U41" s="5">
        <v>2</v>
      </c>
      <c r="V41" s="5">
        <v>10</v>
      </c>
      <c r="W41" s="5">
        <v>65.599999999999994</v>
      </c>
      <c r="X41" s="5">
        <v>315</v>
      </c>
      <c r="Y41" s="5">
        <v>21.4</v>
      </c>
      <c r="Z41" s="5">
        <v>130</v>
      </c>
      <c r="AA41" s="5">
        <v>15</v>
      </c>
      <c r="AB41" s="5">
        <v>3</v>
      </c>
      <c r="AC41" s="5">
        <v>1</v>
      </c>
      <c r="AD41" s="5">
        <v>1.2</v>
      </c>
      <c r="AE41" s="6" t="s">
        <v>74</v>
      </c>
      <c r="AF41" s="5">
        <v>888</v>
      </c>
      <c r="AG41" s="5">
        <v>8.6</v>
      </c>
      <c r="AH41" s="5">
        <v>6.2</v>
      </c>
      <c r="AI41" s="5">
        <v>427</v>
      </c>
      <c r="AJ41" s="5">
        <v>39.799999999999997</v>
      </c>
      <c r="AK41" s="5">
        <v>66.099999999999994</v>
      </c>
      <c r="AL41" s="5">
        <v>7.94</v>
      </c>
      <c r="AM41" s="5">
        <v>29.3</v>
      </c>
      <c r="AN41" s="5">
        <v>5.5</v>
      </c>
      <c r="AO41" s="5">
        <v>1.21</v>
      </c>
      <c r="AP41" s="5">
        <v>4.6900000000000004</v>
      </c>
      <c r="AQ41" s="5">
        <v>0.76</v>
      </c>
      <c r="AR41" s="5">
        <v>4.21</v>
      </c>
      <c r="AS41" s="5">
        <v>0.82</v>
      </c>
      <c r="AT41" s="5">
        <v>2.34</v>
      </c>
      <c r="AU41" s="5">
        <v>0.32</v>
      </c>
      <c r="AV41" s="5">
        <v>2.2000000000000002</v>
      </c>
      <c r="AW41" s="5">
        <v>0.35</v>
      </c>
      <c r="AX41" s="5">
        <v>4</v>
      </c>
      <c r="AY41" s="5">
        <v>1.3</v>
      </c>
      <c r="AZ41" s="5">
        <v>234</v>
      </c>
      <c r="BA41" s="5">
        <v>0.5</v>
      </c>
      <c r="BB41" s="5">
        <v>42</v>
      </c>
      <c r="BC41" s="5">
        <v>0.6</v>
      </c>
      <c r="BD41" s="5">
        <v>7.5</v>
      </c>
      <c r="BE41" s="5">
        <v>5.27</v>
      </c>
      <c r="BG41" s="4">
        <f>((AN41/AN$3)*(AP41/AP$3))^0.5</f>
        <v>19.102977445327429</v>
      </c>
      <c r="BH41" s="2">
        <f>(AO41/AO$3)/BG41</f>
        <v>0.72805645176602507</v>
      </c>
      <c r="BI41" s="4">
        <f>(AJ41/AJ$3)/(AV41/AV$3)</f>
        <v>12.224919494674262</v>
      </c>
      <c r="BJ41" s="4">
        <f>(AJ41/AJ$3)/(AN41/AN$3)</f>
        <v>4.5547683923705726</v>
      </c>
      <c r="BL41" s="1">
        <f>J41/BD41</f>
        <v>2.2666666666666666</v>
      </c>
      <c r="BM41" s="1">
        <f>AY41/BD41</f>
        <v>0.17333333333333334</v>
      </c>
      <c r="BN41">
        <f>Z41/10</f>
        <v>13</v>
      </c>
      <c r="BO41">
        <f>M41/5</f>
        <v>16</v>
      </c>
      <c r="BQ41" s="4">
        <f>AJ41/($AJ41+$J41+$BD41)*100</f>
        <v>61.897356143079321</v>
      </c>
      <c r="BR41" s="4">
        <f>J41/($AJ41+$J41+$BD41)*100</f>
        <v>26.438569206842928</v>
      </c>
      <c r="BS41" s="4">
        <f>BD41/($AJ41+$J41+$BD41)*100</f>
        <v>11.66407465007776</v>
      </c>
      <c r="BU41" s="4">
        <f>BN41/($BN41+$J41+$BD41)*100</f>
        <v>34.666666666666671</v>
      </c>
      <c r="BV41" s="4">
        <f>J41/($BN41+$J41+$BD41)*100</f>
        <v>45.333333333333329</v>
      </c>
      <c r="BW41" s="4">
        <f>BD41/($BN41+$J41+$BD41)*100</f>
        <v>20</v>
      </c>
      <c r="BY41" s="4">
        <f>AM41/($AM41+$BO41+$BD41)*100</f>
        <v>55.492424242424242</v>
      </c>
      <c r="BZ41" s="4">
        <f>BO41/($AM41+$BO41+$BD41)*100</f>
        <v>30.303030303030305</v>
      </c>
      <c r="CA41" s="4">
        <f>BD41/($AM41+$BO41+$BD41)*100</f>
        <v>14.204545454545455</v>
      </c>
    </row>
    <row r="42" spans="1:79" s="5" customFormat="1" x14ac:dyDescent="0.25">
      <c r="A42" s="9" t="s">
        <v>86</v>
      </c>
      <c r="B42" s="5">
        <v>40</v>
      </c>
      <c r="C42" s="6" t="s">
        <v>72</v>
      </c>
      <c r="D42" s="5">
        <v>1.61</v>
      </c>
      <c r="E42" s="5">
        <v>9.07</v>
      </c>
      <c r="G42" s="5">
        <v>0.43</v>
      </c>
      <c r="H42" s="5">
        <v>1.83</v>
      </c>
      <c r="I42" s="5">
        <v>5.81</v>
      </c>
      <c r="J42" s="5">
        <v>18</v>
      </c>
      <c r="K42" s="5">
        <v>0.53</v>
      </c>
      <c r="L42" s="5">
        <v>142</v>
      </c>
      <c r="M42" s="5">
        <v>80</v>
      </c>
      <c r="N42" s="5">
        <v>960</v>
      </c>
      <c r="O42" s="5">
        <v>4.01</v>
      </c>
      <c r="P42" s="5">
        <v>10.7</v>
      </c>
      <c r="Q42" s="5">
        <v>46</v>
      </c>
      <c r="R42" s="5">
        <v>140</v>
      </c>
      <c r="S42" s="5">
        <v>442</v>
      </c>
      <c r="T42" s="5">
        <v>22</v>
      </c>
      <c r="U42" s="5">
        <v>2</v>
      </c>
      <c r="V42" s="5">
        <v>6</v>
      </c>
      <c r="W42" s="5">
        <v>90.4</v>
      </c>
      <c r="X42" s="5">
        <v>290</v>
      </c>
      <c r="Y42" s="5">
        <v>27.7</v>
      </c>
      <c r="Z42" s="5">
        <v>166</v>
      </c>
      <c r="AA42" s="5">
        <v>21</v>
      </c>
      <c r="AB42" s="5">
        <v>5</v>
      </c>
      <c r="AC42" s="5">
        <v>1</v>
      </c>
      <c r="AD42" s="6" t="s">
        <v>74</v>
      </c>
      <c r="AE42" s="5">
        <v>0.2</v>
      </c>
      <c r="AF42" s="5">
        <v>117</v>
      </c>
      <c r="AG42" s="5">
        <v>3.2</v>
      </c>
      <c r="AH42" s="5">
        <v>6</v>
      </c>
      <c r="AI42" s="5">
        <v>408</v>
      </c>
      <c r="AJ42" s="5">
        <v>49.1</v>
      </c>
      <c r="AK42" s="5">
        <v>85.4</v>
      </c>
      <c r="AL42" s="5">
        <v>9.85</v>
      </c>
      <c r="AM42" s="5">
        <v>36.4</v>
      </c>
      <c r="AN42" s="5">
        <v>7.1</v>
      </c>
      <c r="AO42" s="5">
        <v>1.39</v>
      </c>
      <c r="AP42" s="5">
        <v>5.86</v>
      </c>
      <c r="AQ42" s="5">
        <v>0.99</v>
      </c>
      <c r="AR42" s="5">
        <v>5.14</v>
      </c>
      <c r="AS42" s="5">
        <v>1.07</v>
      </c>
      <c r="AT42" s="5">
        <v>3.03</v>
      </c>
      <c r="AU42" s="5">
        <v>0.43</v>
      </c>
      <c r="AV42" s="5">
        <v>2.8</v>
      </c>
      <c r="AW42" s="5">
        <v>0.51</v>
      </c>
      <c r="AX42" s="5">
        <v>5</v>
      </c>
      <c r="AY42" s="5">
        <v>1.6</v>
      </c>
      <c r="AZ42" s="5">
        <v>31</v>
      </c>
      <c r="BA42" s="5">
        <v>0.6</v>
      </c>
      <c r="BB42" s="5">
        <v>44</v>
      </c>
      <c r="BC42" s="5">
        <v>0.6</v>
      </c>
      <c r="BD42" s="5">
        <v>11.1</v>
      </c>
      <c r="BE42" s="5">
        <v>6.31</v>
      </c>
      <c r="BG42" s="4">
        <f>((AN42/AN$3)*(AP42/AP$3))^0.5</f>
        <v>24.2611442025079</v>
      </c>
      <c r="BH42" s="2">
        <f>(AO42/AO$3)/BG42</f>
        <v>0.65854319816463203</v>
      </c>
      <c r="BI42" s="4">
        <f>(AJ42/AJ$3)/(AV42/AV$3)</f>
        <v>11.849746983261971</v>
      </c>
      <c r="BJ42" s="4">
        <f>(AJ42/AJ$3)/(AN42/AN$3)</f>
        <v>4.3528034693172666</v>
      </c>
      <c r="BL42" s="1">
        <f>J42/BD42</f>
        <v>1.6216216216216217</v>
      </c>
      <c r="BM42" s="1">
        <f>AY42/BD42</f>
        <v>0.14414414414414414</v>
      </c>
      <c r="BN42">
        <f>Z42/10</f>
        <v>16.600000000000001</v>
      </c>
      <c r="BO42">
        <f>M42/5</f>
        <v>16</v>
      </c>
      <c r="BQ42" s="4">
        <f>AJ42/($AJ42+$J42+$BD42)*100</f>
        <v>62.78772378516625</v>
      </c>
      <c r="BR42" s="4">
        <f>J42/($AJ42+$J42+$BD42)*100</f>
        <v>23.017902813299234</v>
      </c>
      <c r="BS42" s="4">
        <f>BD42/($AJ42+$J42+$BD42)*100</f>
        <v>14.194373401534529</v>
      </c>
      <c r="BU42" s="4">
        <f>BN42/($BN42+$J42+$BD42)*100</f>
        <v>36.323851203501093</v>
      </c>
      <c r="BV42" s="4">
        <f>J42/($BN42+$J42+$BD42)*100</f>
        <v>39.387308533916851</v>
      </c>
      <c r="BW42" s="4">
        <f>BD42/($BN42+$J42+$BD42)*100</f>
        <v>24.288840262582053</v>
      </c>
      <c r="BY42" s="4">
        <f>AM42/($AM42+$BO42+$BD42)*100</f>
        <v>57.322834645669282</v>
      </c>
      <c r="BZ42" s="4">
        <f>BO42/($AM42+$BO42+$BD42)*100</f>
        <v>25.196850393700785</v>
      </c>
      <c r="CA42" s="4">
        <f>BD42/($AM42+$BO42+$BD42)*100</f>
        <v>17.480314960629919</v>
      </c>
    </row>
    <row r="43" spans="1:79" s="5" customFormat="1" x14ac:dyDescent="0.25">
      <c r="A43" s="9" t="s">
        <v>130</v>
      </c>
      <c r="B43" s="5">
        <v>30</v>
      </c>
      <c r="C43" s="6" t="s">
        <v>72</v>
      </c>
      <c r="D43" s="5">
        <v>0.22</v>
      </c>
      <c r="E43" s="5">
        <v>14.9</v>
      </c>
      <c r="G43" s="5">
        <v>7.0000000000000007E-2</v>
      </c>
      <c r="H43" s="5">
        <v>0.19</v>
      </c>
      <c r="I43" s="5">
        <v>0.2</v>
      </c>
      <c r="J43" s="5">
        <v>33</v>
      </c>
      <c r="K43" s="5">
        <v>0.87</v>
      </c>
      <c r="L43" s="5">
        <v>358</v>
      </c>
      <c r="M43" s="5">
        <v>220</v>
      </c>
      <c r="N43" s="5">
        <v>210</v>
      </c>
      <c r="O43" s="5">
        <v>10.3</v>
      </c>
      <c r="P43" s="5">
        <v>8</v>
      </c>
      <c r="Q43" s="5">
        <v>86</v>
      </c>
      <c r="R43" s="5">
        <v>79</v>
      </c>
      <c r="S43" s="5">
        <v>45</v>
      </c>
      <c r="T43" s="5">
        <v>32</v>
      </c>
      <c r="U43" s="5">
        <v>3</v>
      </c>
      <c r="V43" s="5">
        <v>30</v>
      </c>
      <c r="W43" s="5">
        <v>9.1</v>
      </c>
      <c r="X43" s="5">
        <v>65.099999999999994</v>
      </c>
      <c r="Y43" s="5">
        <v>10.8</v>
      </c>
      <c r="Z43" s="5">
        <v>254</v>
      </c>
      <c r="AA43" s="5">
        <v>18</v>
      </c>
      <c r="AB43" s="5">
        <v>2</v>
      </c>
      <c r="AC43" s="6" t="s">
        <v>73</v>
      </c>
      <c r="AD43" s="6" t="s">
        <v>74</v>
      </c>
      <c r="AE43" s="6" t="s">
        <v>74</v>
      </c>
      <c r="AF43" s="5">
        <v>20</v>
      </c>
      <c r="AG43" s="5">
        <v>1.4</v>
      </c>
      <c r="AH43" s="5">
        <v>1</v>
      </c>
      <c r="AI43" s="5">
        <v>218</v>
      </c>
      <c r="AJ43" s="5">
        <v>93.3</v>
      </c>
      <c r="AK43" s="5">
        <v>63</v>
      </c>
      <c r="AL43" s="5">
        <v>18.3</v>
      </c>
      <c r="AM43" s="5">
        <v>55.4</v>
      </c>
      <c r="AN43" s="5">
        <v>9.3000000000000007</v>
      </c>
      <c r="AO43" s="5">
        <v>2.4300000000000002</v>
      </c>
      <c r="AP43" s="5">
        <v>5.87</v>
      </c>
      <c r="AQ43" s="5">
        <v>0.9</v>
      </c>
      <c r="AR43" s="5">
        <v>3.85</v>
      </c>
      <c r="AS43" s="5">
        <v>0.62</v>
      </c>
      <c r="AT43" s="5">
        <v>1.36</v>
      </c>
      <c r="AU43" s="5">
        <v>0.2</v>
      </c>
      <c r="AV43" s="5">
        <v>1.3</v>
      </c>
      <c r="AW43" s="5">
        <v>0.22</v>
      </c>
      <c r="AX43" s="5">
        <v>7</v>
      </c>
      <c r="AY43" s="5">
        <v>1.4</v>
      </c>
      <c r="AZ43" s="5">
        <v>6</v>
      </c>
      <c r="BA43" s="6" t="s">
        <v>75</v>
      </c>
      <c r="BB43" s="5">
        <v>17</v>
      </c>
      <c r="BC43" s="5">
        <v>0.2</v>
      </c>
      <c r="BD43" s="5">
        <v>6.8</v>
      </c>
      <c r="BE43" s="5">
        <v>7.98</v>
      </c>
      <c r="BG43" s="4">
        <f>((AN43/AN$3)*(AP43/AP$3))^0.5</f>
        <v>27.790337539118784</v>
      </c>
      <c r="BH43" s="2">
        <f>(AO43/AO$3)/BG43</f>
        <v>1.0050628008185143</v>
      </c>
      <c r="BI43" s="4">
        <f>(AJ43/AJ$3)/(AV43/AV$3)</f>
        <v>48.498008803185911</v>
      </c>
      <c r="BJ43" s="4">
        <f>(AJ43/AJ$3)/(AN43/AN$3)</f>
        <v>6.3145820515074274</v>
      </c>
      <c r="BL43" s="1">
        <f>J43/BD43</f>
        <v>4.8529411764705888</v>
      </c>
      <c r="BM43" s="1">
        <f>AY43/BD43</f>
        <v>0.20588235294117646</v>
      </c>
      <c r="BN43">
        <f>Z43/10</f>
        <v>25.4</v>
      </c>
      <c r="BO43">
        <f>M43/5</f>
        <v>44</v>
      </c>
      <c r="BQ43" s="4">
        <f>AJ43/($AJ43+$J43+$BD43)*100</f>
        <v>70.09767092411721</v>
      </c>
      <c r="BR43" s="4">
        <f>J43/($AJ43+$J43+$BD43)*100</f>
        <v>24.793388429752067</v>
      </c>
      <c r="BS43" s="4">
        <f>BD43/($AJ43+$J43+$BD43)*100</f>
        <v>5.108940646130729</v>
      </c>
      <c r="BU43" s="4">
        <f>BN43/($BN43+$J43+$BD43)*100</f>
        <v>38.957055214723923</v>
      </c>
      <c r="BV43" s="4">
        <f>J43/($BN43+$J43+$BD43)*100</f>
        <v>50.613496932515332</v>
      </c>
      <c r="BW43" s="4">
        <f>BD43/($BN43+$J43+$BD43)*100</f>
        <v>10.429447852760736</v>
      </c>
      <c r="BY43" s="4">
        <f>AM43/($AM43+$BO43+$BD43)*100</f>
        <v>52.165725047080983</v>
      </c>
      <c r="BZ43" s="4">
        <f>BO43/($AM43+$BO43+$BD43)*100</f>
        <v>41.431261770244824</v>
      </c>
      <c r="CA43" s="4">
        <f>BD43/($AM43+$BO43+$BD43)*100</f>
        <v>6.4030131826741998</v>
      </c>
    </row>
    <row r="44" spans="1:79" s="5" customFormat="1" x14ac:dyDescent="0.25">
      <c r="A44" s="9" t="s">
        <v>120</v>
      </c>
      <c r="B44" s="5">
        <v>10</v>
      </c>
      <c r="C44" s="6" t="s">
        <v>72</v>
      </c>
      <c r="D44" s="5">
        <v>2.02</v>
      </c>
      <c r="E44" s="5">
        <v>10.7</v>
      </c>
      <c r="G44" s="5">
        <v>0.11</v>
      </c>
      <c r="H44" s="5">
        <v>0.46</v>
      </c>
      <c r="I44" s="5">
        <v>2.33</v>
      </c>
      <c r="J44" s="5">
        <v>36</v>
      </c>
      <c r="K44" s="5">
        <v>0.72</v>
      </c>
      <c r="L44" s="5">
        <v>419</v>
      </c>
      <c r="M44" s="5">
        <v>360</v>
      </c>
      <c r="N44" s="5">
        <v>1570</v>
      </c>
      <c r="O44" s="5">
        <v>10.5</v>
      </c>
      <c r="P44" s="5">
        <v>35.299999999999997</v>
      </c>
      <c r="Q44" s="5">
        <v>89</v>
      </c>
      <c r="R44" s="5">
        <v>63</v>
      </c>
      <c r="S44" s="5">
        <v>132</v>
      </c>
      <c r="T44" s="5">
        <v>21</v>
      </c>
      <c r="U44" s="5">
        <v>2</v>
      </c>
      <c r="V44" s="5">
        <v>9</v>
      </c>
      <c r="W44" s="5">
        <v>14.7</v>
      </c>
      <c r="X44" s="5">
        <v>131</v>
      </c>
      <c r="Y44" s="5">
        <v>12.8</v>
      </c>
      <c r="Z44" s="5">
        <v>126</v>
      </c>
      <c r="AA44" s="5">
        <v>7</v>
      </c>
      <c r="AB44" s="6" t="s">
        <v>78</v>
      </c>
      <c r="AC44" s="6" t="s">
        <v>73</v>
      </c>
      <c r="AD44" s="5">
        <v>0.3</v>
      </c>
      <c r="AE44" s="6" t="s">
        <v>74</v>
      </c>
      <c r="AF44" s="5">
        <v>12</v>
      </c>
      <c r="AG44" s="5">
        <v>1.5</v>
      </c>
      <c r="AH44" s="5">
        <v>1.2</v>
      </c>
      <c r="AI44" s="5">
        <v>358</v>
      </c>
      <c r="AJ44" s="5">
        <v>12.6</v>
      </c>
      <c r="AK44" s="5">
        <v>24</v>
      </c>
      <c r="AL44" s="5">
        <v>3.27</v>
      </c>
      <c r="AM44" s="5">
        <v>13.3</v>
      </c>
      <c r="AN44" s="5">
        <v>2.9</v>
      </c>
      <c r="AO44" s="5">
        <v>0.86</v>
      </c>
      <c r="AP44" s="5">
        <v>2.82</v>
      </c>
      <c r="AQ44" s="5">
        <v>0.52</v>
      </c>
      <c r="AR44" s="5">
        <v>2.72</v>
      </c>
      <c r="AS44" s="5">
        <v>0.55000000000000004</v>
      </c>
      <c r="AT44" s="5">
        <v>1.55</v>
      </c>
      <c r="AU44" s="5">
        <v>0.24</v>
      </c>
      <c r="AV44" s="5">
        <v>1.7</v>
      </c>
      <c r="AW44" s="5">
        <v>0.28000000000000003</v>
      </c>
      <c r="AX44" s="5">
        <v>3</v>
      </c>
      <c r="AY44" s="5">
        <v>0.6</v>
      </c>
      <c r="AZ44" s="5">
        <v>4</v>
      </c>
      <c r="BA44" s="6" t="s">
        <v>75</v>
      </c>
      <c r="BB44" s="5">
        <v>13</v>
      </c>
      <c r="BC44" s="5">
        <v>0.1</v>
      </c>
      <c r="BD44" s="5">
        <v>2</v>
      </c>
      <c r="BE44" s="5">
        <v>4.34</v>
      </c>
      <c r="BG44" s="4">
        <f>((AN44/AN$3)*(AP44/AP$3))^0.5</f>
        <v>10.756149996796543</v>
      </c>
      <c r="BH44" s="2">
        <f>(AO44/AO$3)/BG44</f>
        <v>0.91901446839328116</v>
      </c>
      <c r="BI44" s="4">
        <f>(AJ44/AJ$3)/(AV44/AV$3)</f>
        <v>5.0084949511139607</v>
      </c>
      <c r="BJ44" s="4">
        <f>(AJ44/AJ$3)/(AN44/AN$3)</f>
        <v>2.7347552381847224</v>
      </c>
      <c r="BL44" s="1">
        <f>J44/BD44</f>
        <v>18</v>
      </c>
      <c r="BM44" s="1">
        <f>AY44/BD44</f>
        <v>0.3</v>
      </c>
      <c r="BN44">
        <f>Z44/10</f>
        <v>12.6</v>
      </c>
      <c r="BO44">
        <f>M44/5</f>
        <v>72</v>
      </c>
      <c r="BQ44" s="4">
        <f>AJ44/($AJ44+$J44+$BD44)*100</f>
        <v>24.901185770750985</v>
      </c>
      <c r="BR44" s="4">
        <f>J44/($AJ44+$J44+$BD44)*100</f>
        <v>71.146245059288532</v>
      </c>
      <c r="BS44" s="4">
        <f>BD44/($AJ44+$J44+$BD44)*100</f>
        <v>3.9525691699604746</v>
      </c>
      <c r="BU44" s="4">
        <f>BN44/($BN44+$J44+$BD44)*100</f>
        <v>24.901185770750985</v>
      </c>
      <c r="BV44" s="4">
        <f>J44/($BN44+$J44+$BD44)*100</f>
        <v>71.146245059288532</v>
      </c>
      <c r="BW44" s="4">
        <f>BD44/($BN44+$J44+$BD44)*100</f>
        <v>3.9525691699604746</v>
      </c>
      <c r="BY44" s="4">
        <f>AM44/($AM44+$BO44+$BD44)*100</f>
        <v>15.234822451317298</v>
      </c>
      <c r="BZ44" s="4">
        <f>BO44/($AM44+$BO44+$BD44)*100</f>
        <v>82.474226804123717</v>
      </c>
      <c r="CA44" s="4">
        <f>BD44/($AM44+$BO44+$BD44)*100</f>
        <v>2.2909507445589923</v>
      </c>
    </row>
    <row r="45" spans="1:79" s="5" customFormat="1" x14ac:dyDescent="0.25">
      <c r="A45" s="9" t="s">
        <v>125</v>
      </c>
      <c r="B45" s="5">
        <v>20</v>
      </c>
      <c r="C45" s="6" t="s">
        <v>72</v>
      </c>
      <c r="D45" s="5">
        <v>3.55</v>
      </c>
      <c r="E45" s="5">
        <v>11.9</v>
      </c>
      <c r="G45" s="5">
        <v>0.05</v>
      </c>
      <c r="H45" s="5">
        <v>0.23</v>
      </c>
      <c r="I45" s="5">
        <v>2.85</v>
      </c>
      <c r="J45" s="5">
        <v>45</v>
      </c>
      <c r="K45" s="5">
        <v>0.66</v>
      </c>
      <c r="L45" s="5">
        <v>355</v>
      </c>
      <c r="M45" s="5">
        <v>400</v>
      </c>
      <c r="N45" s="5">
        <v>950</v>
      </c>
      <c r="O45" s="5">
        <v>8.7100000000000009</v>
      </c>
      <c r="P45" s="5">
        <v>30.7</v>
      </c>
      <c r="Q45" s="5">
        <v>127</v>
      </c>
      <c r="R45" s="5">
        <v>67</v>
      </c>
      <c r="S45" s="5">
        <v>92</v>
      </c>
      <c r="T45" s="5">
        <v>23</v>
      </c>
      <c r="U45" s="5">
        <v>2</v>
      </c>
      <c r="V45" s="5">
        <v>5</v>
      </c>
      <c r="W45" s="5">
        <v>6.3</v>
      </c>
      <c r="X45" s="5">
        <v>95.4</v>
      </c>
      <c r="Y45" s="5">
        <v>11.9</v>
      </c>
      <c r="Z45" s="5">
        <v>114</v>
      </c>
      <c r="AA45" s="5">
        <v>7</v>
      </c>
      <c r="AB45" s="6" t="s">
        <v>78</v>
      </c>
      <c r="AC45" s="6" t="s">
        <v>73</v>
      </c>
      <c r="AD45" s="6" t="s">
        <v>74</v>
      </c>
      <c r="AE45" s="6" t="s">
        <v>74</v>
      </c>
      <c r="AF45" s="5">
        <v>5</v>
      </c>
      <c r="AG45" s="5">
        <v>1.9</v>
      </c>
      <c r="AH45" s="5">
        <v>0.8</v>
      </c>
      <c r="AI45" s="5">
        <v>396</v>
      </c>
      <c r="AJ45" s="5">
        <v>9.9</v>
      </c>
      <c r="AK45" s="5">
        <v>29.2</v>
      </c>
      <c r="AL45" s="5">
        <v>2.78</v>
      </c>
      <c r="AM45" s="5">
        <v>11</v>
      </c>
      <c r="AN45" s="5">
        <v>2.6</v>
      </c>
      <c r="AO45" s="5">
        <v>0.75</v>
      </c>
      <c r="AP45" s="5">
        <v>2.5</v>
      </c>
      <c r="AQ45" s="5">
        <v>0.45</v>
      </c>
      <c r="AR45" s="5">
        <v>2.4900000000000002</v>
      </c>
      <c r="AS45" s="5">
        <v>0.53</v>
      </c>
      <c r="AT45" s="5">
        <v>1.45</v>
      </c>
      <c r="AU45" s="5">
        <v>0.24</v>
      </c>
      <c r="AV45" s="5">
        <v>1.6</v>
      </c>
      <c r="AW45" s="5">
        <v>0.28000000000000003</v>
      </c>
      <c r="AX45" s="5">
        <v>3</v>
      </c>
      <c r="AY45" s="5">
        <v>0.6</v>
      </c>
      <c r="AZ45" s="5">
        <v>2</v>
      </c>
      <c r="BA45" s="6" t="s">
        <v>75</v>
      </c>
      <c r="BB45" s="5">
        <v>10</v>
      </c>
      <c r="BC45" s="5">
        <v>0.1</v>
      </c>
      <c r="BD45" s="5">
        <v>1.8</v>
      </c>
      <c r="BE45" s="5">
        <v>3.84</v>
      </c>
      <c r="BG45" s="4">
        <f>((AN45/AN$3)*(AP45/AP$3))^0.5</f>
        <v>9.5893677742026071</v>
      </c>
      <c r="BH45" s="2">
        <f>(AO45/AO$3)/BG45</f>
        <v>0.89898415183990144</v>
      </c>
      <c r="BI45" s="4">
        <f>(AJ45/AJ$3)/(AV45/AV$3)</f>
        <v>4.1811989100817435</v>
      </c>
      <c r="BJ45" s="4">
        <f>(AJ45/AJ$3)/(AN45/AN$3)</f>
        <v>2.3966673653322155</v>
      </c>
      <c r="BL45" s="1">
        <f>J45/BD45</f>
        <v>25</v>
      </c>
      <c r="BM45" s="1">
        <f>AY45/BD45</f>
        <v>0.33333333333333331</v>
      </c>
      <c r="BN45">
        <f>Z45/10</f>
        <v>11.4</v>
      </c>
      <c r="BO45">
        <f>M45/5</f>
        <v>80</v>
      </c>
      <c r="BQ45" s="4">
        <f>AJ45/($AJ45+$J45+$BD45)*100</f>
        <v>17.460317460317462</v>
      </c>
      <c r="BR45" s="4">
        <f>J45/($AJ45+$J45+$BD45)*100</f>
        <v>79.365079365079367</v>
      </c>
      <c r="BS45" s="4">
        <f>BD45/($AJ45+$J45+$BD45)*100</f>
        <v>3.1746031746031753</v>
      </c>
      <c r="BU45" s="4">
        <f>BN45/($BN45+$J45+$BD45)*100</f>
        <v>19.587628865979383</v>
      </c>
      <c r="BV45" s="4">
        <f>J45/($BN45+$J45+$BD45)*100</f>
        <v>77.319587628865989</v>
      </c>
      <c r="BW45" s="4">
        <f>BD45/($BN45+$J45+$BD45)*100</f>
        <v>3.0927835051546397</v>
      </c>
      <c r="BY45" s="4">
        <f>AM45/($AM45+$BO45+$BD45)*100</f>
        <v>11.853448275862069</v>
      </c>
      <c r="BZ45" s="4">
        <f>BO45/($AM45+$BO45+$BD45)*100</f>
        <v>86.206896551724142</v>
      </c>
      <c r="CA45" s="4">
        <f>BD45/($AM45+$BO45+$BD45)*100</f>
        <v>1.9396551724137931</v>
      </c>
    </row>
    <row r="47" spans="1:79" s="7" customFormat="1" x14ac:dyDescent="0.25">
      <c r="A47" s="12" t="s">
        <v>158</v>
      </c>
    </row>
    <row r="48" spans="1:79" s="7" customFormat="1" x14ac:dyDescent="0.25">
      <c r="A48" s="8" t="s">
        <v>147</v>
      </c>
      <c r="J48" s="8"/>
      <c r="L48" s="7">
        <v>113</v>
      </c>
      <c r="M48" s="7">
        <v>109</v>
      </c>
      <c r="P48" s="7">
        <v>14.9</v>
      </c>
      <c r="Q48" s="7">
        <v>31.1</v>
      </c>
      <c r="R48" s="7">
        <v>31.3</v>
      </c>
      <c r="S48" s="7">
        <v>101</v>
      </c>
      <c r="T48" s="7">
        <v>11.4</v>
      </c>
      <c r="W48" s="7">
        <v>37.799999999999997</v>
      </c>
      <c r="X48" s="7">
        <v>346.4</v>
      </c>
      <c r="Y48" s="7">
        <v>29.9</v>
      </c>
      <c r="Z48" s="8">
        <v>413.9</v>
      </c>
      <c r="AA48" s="7">
        <v>21</v>
      </c>
      <c r="AB48" s="7">
        <v>0.8</v>
      </c>
      <c r="AD48" s="7">
        <v>0.5</v>
      </c>
      <c r="AH48" s="7">
        <v>1.6</v>
      </c>
      <c r="AJ48" s="8">
        <v>29.4</v>
      </c>
      <c r="AK48" s="7">
        <v>60.8</v>
      </c>
      <c r="AL48" s="7">
        <v>7.55</v>
      </c>
      <c r="AM48" s="8">
        <v>30.1</v>
      </c>
      <c r="AN48" s="8">
        <v>5.53</v>
      </c>
      <c r="AO48" s="8">
        <v>1.22</v>
      </c>
      <c r="AP48" s="8">
        <v>5.18</v>
      </c>
      <c r="AQ48" s="7">
        <v>0.76</v>
      </c>
      <c r="AR48" s="7">
        <v>5.0199999999999996</v>
      </c>
      <c r="AS48" s="7">
        <v>1.04</v>
      </c>
      <c r="AT48" s="7">
        <v>3.03</v>
      </c>
      <c r="AU48" s="7">
        <v>0.5</v>
      </c>
      <c r="AV48" s="8">
        <v>3.03</v>
      </c>
      <c r="AW48" s="7">
        <v>0.45</v>
      </c>
      <c r="BB48" s="7">
        <v>46.1</v>
      </c>
      <c r="BD48" s="8">
        <v>7.9</v>
      </c>
      <c r="BE48" s="7">
        <v>2.8</v>
      </c>
      <c r="BG48" s="4">
        <f>((AN48/AN$3)*(AP48/AP$3))^0.5</f>
        <v>20.130786474256126</v>
      </c>
      <c r="BH48" s="2">
        <f>(AO48/AO$3)/BG48</f>
        <v>0.6965941705099381</v>
      </c>
      <c r="BI48" s="4">
        <f>(AJ48/AJ$3)/(AV48/AV$3)</f>
        <v>6.5567755685650306</v>
      </c>
      <c r="BJ48" s="4">
        <f>(AJ48/AJ$3)/(AN48/AN$3)</f>
        <v>3.3463249749939643</v>
      </c>
      <c r="BK48" s="5"/>
      <c r="BL48" s="1"/>
      <c r="BM48" s="1"/>
      <c r="BN48">
        <f>Z48/10</f>
        <v>41.39</v>
      </c>
      <c r="BO48">
        <f>M48/5</f>
        <v>21.8</v>
      </c>
      <c r="BP48" s="5"/>
      <c r="BQ48" s="4">
        <f>AJ48/($AJ48+$J48+$BD48)*100</f>
        <v>78.820375335120644</v>
      </c>
      <c r="BR48" s="4"/>
      <c r="BS48" s="4">
        <f>BD48/($AJ48+$J48+$BD48)*100</f>
        <v>21.179624664879359</v>
      </c>
      <c r="BT48" s="5"/>
      <c r="BU48" s="4">
        <f>BN48/($BN48+$J48+$BD48)*100</f>
        <v>83.972408196388727</v>
      </c>
      <c r="BV48" s="4"/>
      <c r="BW48" s="4">
        <f>BD48/($BN48+$J48+$BD48)*100</f>
        <v>16.027591803611283</v>
      </c>
      <c r="BX48" s="5"/>
      <c r="BY48" s="4">
        <f>AM48/($AM48+$BO48+$BD48)*100</f>
        <v>50.334448160535118</v>
      </c>
      <c r="BZ48" s="4">
        <f>BO48/($AM48+$BO48+$BD48)*100</f>
        <v>36.454849498327761</v>
      </c>
      <c r="CA48" s="4">
        <f>BD48/($AM48+$BO48+$BD48)*100</f>
        <v>13.210702341137123</v>
      </c>
    </row>
    <row r="49" spans="1:79" s="7" customFormat="1" x14ac:dyDescent="0.25">
      <c r="A49" s="8" t="s">
        <v>148</v>
      </c>
      <c r="J49" s="8"/>
      <c r="L49" s="7">
        <v>98</v>
      </c>
      <c r="M49" s="7">
        <v>109</v>
      </c>
      <c r="P49" s="7">
        <v>13.3</v>
      </c>
      <c r="Q49" s="7">
        <v>37.9</v>
      </c>
      <c r="R49" s="7">
        <v>59.5</v>
      </c>
      <c r="S49" s="7">
        <v>115</v>
      </c>
      <c r="T49" s="7">
        <v>11</v>
      </c>
      <c r="W49" s="7">
        <v>41.1</v>
      </c>
      <c r="X49" s="7">
        <v>574.79999999999995</v>
      </c>
      <c r="Y49" s="7">
        <v>25.5</v>
      </c>
      <c r="Z49" s="8">
        <v>329.5</v>
      </c>
      <c r="AA49" s="7">
        <v>17</v>
      </c>
      <c r="AB49" s="7">
        <v>1.3</v>
      </c>
      <c r="AD49" s="7">
        <v>1.4</v>
      </c>
      <c r="AH49" s="7">
        <v>1.7</v>
      </c>
      <c r="AJ49" s="8">
        <v>24.8</v>
      </c>
      <c r="AK49" s="7">
        <v>51.4</v>
      </c>
      <c r="AL49" s="7">
        <v>6.28</v>
      </c>
      <c r="AM49" s="8">
        <v>24.8</v>
      </c>
      <c r="AN49" s="8">
        <v>4.8600000000000003</v>
      </c>
      <c r="AO49" s="8">
        <v>1.08</v>
      </c>
      <c r="AP49" s="8">
        <v>4.33</v>
      </c>
      <c r="AQ49" s="7">
        <v>0.64</v>
      </c>
      <c r="AR49" s="7">
        <v>4.04</v>
      </c>
      <c r="AS49" s="7">
        <v>0.86</v>
      </c>
      <c r="AT49" s="7">
        <v>2.48</v>
      </c>
      <c r="AU49" s="7">
        <v>0.42</v>
      </c>
      <c r="AV49" s="8">
        <v>2.5499999999999998</v>
      </c>
      <c r="AW49" s="7">
        <v>0.4</v>
      </c>
      <c r="BB49" s="7">
        <v>19.7</v>
      </c>
      <c r="BD49" s="8">
        <v>8.6999999999999993</v>
      </c>
      <c r="BE49" s="7">
        <v>3.1</v>
      </c>
      <c r="BG49" s="4">
        <f>((AN49/AN$3)*(AP49/AP$3))^0.5</f>
        <v>17.254221923308002</v>
      </c>
      <c r="BH49" s="2">
        <f>(AO49/AO$3)/BG49</f>
        <v>0.71946409166553071</v>
      </c>
      <c r="BI49" s="4">
        <f>(AJ49/AJ$3)/(AV49/AV$3)</f>
        <v>6.571993375006679</v>
      </c>
      <c r="BJ49" s="4">
        <f>(AJ49/AJ$3)/(AN49/AN$3)</f>
        <v>3.2118949103508592</v>
      </c>
      <c r="BK49" s="5"/>
      <c r="BL49" s="1"/>
      <c r="BM49" s="1"/>
      <c r="BN49">
        <f>Z49/10</f>
        <v>32.950000000000003</v>
      </c>
      <c r="BO49">
        <f>M49/5</f>
        <v>21.8</v>
      </c>
      <c r="BP49" s="5"/>
      <c r="BQ49" s="4">
        <f>AJ49/($AJ49+$J49+$BD49)*100</f>
        <v>74.02985074626865</v>
      </c>
      <c r="BR49" s="4"/>
      <c r="BS49" s="4">
        <f>BD49/($AJ49+$J49+$BD49)*100</f>
        <v>25.970149253731339</v>
      </c>
      <c r="BT49" s="5"/>
      <c r="BU49" s="4">
        <f>BN49/($BN49+$J49+$BD49)*100</f>
        <v>79.111644657863138</v>
      </c>
      <c r="BV49" s="4"/>
      <c r="BW49" s="4">
        <f>BD49/($BN49+$J49+$BD49)*100</f>
        <v>20.888355342136851</v>
      </c>
      <c r="BX49" s="5"/>
      <c r="BY49" s="4">
        <f>AM49/($AM49+$BO49+$BD49)*100</f>
        <v>44.846292947558773</v>
      </c>
      <c r="BZ49" s="4">
        <f>BO49/($AM49+$BO49+$BD49)*100</f>
        <v>39.421338155515372</v>
      </c>
      <c r="CA49" s="4">
        <f>BD49/($AM49+$BO49+$BD49)*100</f>
        <v>15.732368896925857</v>
      </c>
    </row>
    <row r="50" spans="1:79" s="7" customFormat="1" x14ac:dyDescent="0.25">
      <c r="A50" s="8" t="s">
        <v>149</v>
      </c>
      <c r="J50" s="8"/>
      <c r="L50" s="7">
        <v>81</v>
      </c>
      <c r="M50" s="7">
        <v>96</v>
      </c>
      <c r="P50" s="7">
        <v>10</v>
      </c>
      <c r="Q50" s="7">
        <v>24.8</v>
      </c>
      <c r="R50" s="7">
        <v>26</v>
      </c>
      <c r="S50" s="7">
        <v>93</v>
      </c>
      <c r="T50" s="7">
        <v>8.1999999999999993</v>
      </c>
      <c r="W50" s="7">
        <v>28.4</v>
      </c>
      <c r="X50" s="7">
        <v>584.20000000000005</v>
      </c>
      <c r="Y50" s="7">
        <v>34.1</v>
      </c>
      <c r="Z50" s="8">
        <v>892.7</v>
      </c>
      <c r="AA50" s="7">
        <v>17.100000000000001</v>
      </c>
      <c r="AB50" s="7">
        <v>1.1000000000000001</v>
      </c>
      <c r="AD50" s="7">
        <v>0.7</v>
      </c>
      <c r="AH50" s="7">
        <v>1.2</v>
      </c>
      <c r="AJ50" s="8">
        <v>26.8</v>
      </c>
      <c r="AK50" s="7">
        <v>54.6</v>
      </c>
      <c r="AL50" s="7">
        <v>6.81</v>
      </c>
      <c r="AM50" s="8">
        <v>27.1</v>
      </c>
      <c r="AN50" s="8">
        <v>5.24</v>
      </c>
      <c r="AO50" s="8">
        <v>0.98</v>
      </c>
      <c r="AP50" s="8">
        <v>4.88</v>
      </c>
      <c r="AQ50" s="7">
        <v>0.74</v>
      </c>
      <c r="AR50" s="7">
        <v>4.99</v>
      </c>
      <c r="AS50" s="7">
        <v>1.17</v>
      </c>
      <c r="AT50" s="7">
        <v>3.52</v>
      </c>
      <c r="AU50" s="7">
        <v>0.57999999999999996</v>
      </c>
      <c r="AV50" s="8">
        <v>3.79</v>
      </c>
      <c r="AW50" s="7">
        <v>0.57999999999999996</v>
      </c>
      <c r="BB50" s="7">
        <v>27.6</v>
      </c>
      <c r="BD50" s="8">
        <v>9.6</v>
      </c>
      <c r="BE50" s="7">
        <v>4.5999999999999996</v>
      </c>
      <c r="BG50" s="4">
        <f>((AN50/AN$3)*(AP50/AP$3))^0.5</f>
        <v>19.019927243443064</v>
      </c>
      <c r="BH50" s="2">
        <f>(AO50/AO$3)/BG50</f>
        <v>0.59224032100202895</v>
      </c>
      <c r="BI50" s="4">
        <f>(AJ50/AJ$3)/(AV50/AV$3)</f>
        <v>4.7783856843982075</v>
      </c>
      <c r="BJ50" s="4">
        <f>(AJ50/AJ$3)/(AN50/AN$3)</f>
        <v>3.219210849262641</v>
      </c>
      <c r="BK50" s="5"/>
      <c r="BL50" s="1"/>
      <c r="BM50" s="1"/>
      <c r="BN50">
        <f>Z50/10</f>
        <v>89.27000000000001</v>
      </c>
      <c r="BO50">
        <f>M50/5</f>
        <v>19.2</v>
      </c>
      <c r="BP50" s="5"/>
      <c r="BQ50" s="4">
        <f>AJ50/($AJ50+$J50+$BD50)*100</f>
        <v>73.626373626373635</v>
      </c>
      <c r="BR50" s="4"/>
      <c r="BS50" s="4">
        <f>BD50/($AJ50+$J50+$BD50)*100</f>
        <v>26.373626373626376</v>
      </c>
      <c r="BT50" s="5"/>
      <c r="BU50" s="4">
        <f>BN50/($BN50+$J50+$BD50)*100</f>
        <v>90.290280165874378</v>
      </c>
      <c r="BV50" s="4"/>
      <c r="BW50" s="4">
        <f>BD50/($BN50+$J50+$BD50)*100</f>
        <v>9.7097198341256181</v>
      </c>
      <c r="BX50" s="5"/>
      <c r="BY50" s="4">
        <f>AM50/($AM50+$BO50+$BD50)*100</f>
        <v>48.479427549194995</v>
      </c>
      <c r="BZ50" s="4">
        <f>BO50/($AM50+$BO50+$BD50)*100</f>
        <v>34.34704830053667</v>
      </c>
      <c r="CA50" s="4">
        <f>BD50/($AM50+$BO50+$BD50)*100</f>
        <v>17.173524150268335</v>
      </c>
    </row>
    <row r="51" spans="1:79" s="7" customFormat="1" x14ac:dyDescent="0.25">
      <c r="A51" s="8" t="s">
        <v>150</v>
      </c>
      <c r="J51" s="8"/>
      <c r="L51" s="7">
        <v>102</v>
      </c>
      <c r="M51" s="7">
        <v>109</v>
      </c>
      <c r="P51" s="7">
        <v>12.6</v>
      </c>
      <c r="Q51" s="7">
        <v>39.9</v>
      </c>
      <c r="R51" s="7">
        <v>44.9</v>
      </c>
      <c r="S51" s="7">
        <v>180</v>
      </c>
      <c r="T51" s="7">
        <v>13.1</v>
      </c>
      <c r="W51" s="7">
        <v>50.7</v>
      </c>
      <c r="X51" s="7">
        <v>542.29999999999995</v>
      </c>
      <c r="Y51" s="7">
        <v>28.7</v>
      </c>
      <c r="Z51" s="8">
        <v>256.8</v>
      </c>
      <c r="AA51" s="7">
        <v>18.7</v>
      </c>
      <c r="AB51" s="7">
        <v>3.3</v>
      </c>
      <c r="AD51" s="7">
        <v>2.7</v>
      </c>
      <c r="AH51" s="7">
        <v>2.4</v>
      </c>
      <c r="AJ51" s="8">
        <v>31.1</v>
      </c>
      <c r="AK51" s="7">
        <v>63.8</v>
      </c>
      <c r="AL51" s="7">
        <v>7.81</v>
      </c>
      <c r="AM51" s="8">
        <v>30</v>
      </c>
      <c r="AN51" s="8">
        <v>5.75</v>
      </c>
      <c r="AO51" s="8">
        <v>1.27</v>
      </c>
      <c r="AP51" s="8">
        <v>5</v>
      </c>
      <c r="AQ51" s="7">
        <v>0.72</v>
      </c>
      <c r="AR51" s="7">
        <v>4.84</v>
      </c>
      <c r="AS51" s="7">
        <v>0.95</v>
      </c>
      <c r="AT51" s="7">
        <v>2.74</v>
      </c>
      <c r="AU51" s="7">
        <v>0.44</v>
      </c>
      <c r="AV51" s="8">
        <v>2.68</v>
      </c>
      <c r="AW51" s="7">
        <v>0.41</v>
      </c>
      <c r="BB51" s="7">
        <v>57.1</v>
      </c>
      <c r="BD51" s="8">
        <v>9.1</v>
      </c>
      <c r="BE51" s="7">
        <v>7.4</v>
      </c>
      <c r="BG51" s="4">
        <f>((AN51/AN$3)*(AP51/AP$3))^0.5</f>
        <v>20.167507230811111</v>
      </c>
      <c r="BH51" s="2">
        <f>(AO51/AO$3)/BG51</f>
        <v>0.72382277999749545</v>
      </c>
      <c r="BI51" s="4">
        <f>(AJ51/AJ$3)/(AV51/AV$3)</f>
        <v>7.8417178413111559</v>
      </c>
      <c r="BJ51" s="4">
        <f>(AJ51/AJ$3)/(AN51/AN$3)</f>
        <v>3.404383366899657</v>
      </c>
      <c r="BK51" s="5"/>
      <c r="BL51" s="1"/>
      <c r="BM51" s="1"/>
      <c r="BN51">
        <f>Z51/10</f>
        <v>25.68</v>
      </c>
      <c r="BO51">
        <f>M51/5</f>
        <v>21.8</v>
      </c>
      <c r="BP51" s="5"/>
      <c r="BQ51" s="4">
        <f>AJ51/($AJ51+$J51+$BD51)*100</f>
        <v>77.363184079601993</v>
      </c>
      <c r="BR51" s="4"/>
      <c r="BS51" s="4">
        <f>BD51/($AJ51+$J51+$BD51)*100</f>
        <v>22.636815920398007</v>
      </c>
      <c r="BT51" s="5"/>
      <c r="BU51" s="4">
        <f>BN51/($BN51+$J51+$BD51)*100</f>
        <v>73.835537665324892</v>
      </c>
      <c r="BV51" s="4"/>
      <c r="BW51" s="4">
        <f>BD51/($BN51+$J51+$BD51)*100</f>
        <v>26.164462334675097</v>
      </c>
      <c r="BX51" s="5"/>
      <c r="BY51" s="4">
        <f>AM51/($AM51+$BO51+$BD51)*100</f>
        <v>49.261083743842363</v>
      </c>
      <c r="BZ51" s="4">
        <f>BO51/($AM51+$BO51+$BD51)*100</f>
        <v>35.79638752052545</v>
      </c>
      <c r="CA51" s="4">
        <f>BD51/($AM51+$BO51+$BD51)*100</f>
        <v>14.942528735632182</v>
      </c>
    </row>
    <row r="52" spans="1:79" s="7" customFormat="1" x14ac:dyDescent="0.25">
      <c r="A52" s="8" t="s">
        <v>151</v>
      </c>
      <c r="J52" s="8"/>
      <c r="L52" s="7">
        <v>65</v>
      </c>
      <c r="M52" s="7">
        <v>82</v>
      </c>
      <c r="P52" s="7">
        <v>7.3</v>
      </c>
      <c r="Q52" s="7">
        <v>16.899999999999999</v>
      </c>
      <c r="R52" s="7">
        <v>45.7</v>
      </c>
      <c r="S52" s="7">
        <v>1284</v>
      </c>
      <c r="T52" s="7">
        <v>6.3</v>
      </c>
      <c r="W52" s="7">
        <v>24.1</v>
      </c>
      <c r="X52" s="7">
        <v>347.5</v>
      </c>
      <c r="Y52" s="7">
        <v>40.1</v>
      </c>
      <c r="Z52" s="8">
        <v>1124.7</v>
      </c>
      <c r="AA52" s="7">
        <v>16.7</v>
      </c>
      <c r="AB52" s="7">
        <v>1.3</v>
      </c>
      <c r="AD52" s="7">
        <v>0.9</v>
      </c>
      <c r="AH52" s="7">
        <v>1</v>
      </c>
      <c r="AJ52" s="8">
        <v>28.3</v>
      </c>
      <c r="AK52" s="7">
        <v>58.8</v>
      </c>
      <c r="AL52" s="7">
        <v>7.24</v>
      </c>
      <c r="AM52" s="8">
        <v>27.8</v>
      </c>
      <c r="AN52" s="8">
        <v>5.67</v>
      </c>
      <c r="AO52" s="8">
        <v>0.97</v>
      </c>
      <c r="AP52" s="8">
        <v>5.15</v>
      </c>
      <c r="AQ52" s="7">
        <v>0.83</v>
      </c>
      <c r="AR52" s="7">
        <v>5.77</v>
      </c>
      <c r="AS52" s="7">
        <v>1.4</v>
      </c>
      <c r="AT52" s="7">
        <v>4.2</v>
      </c>
      <c r="AU52" s="7">
        <v>0.71</v>
      </c>
      <c r="AV52" s="8">
        <v>4.66</v>
      </c>
      <c r="AW52" s="7">
        <v>0.73</v>
      </c>
      <c r="BB52" s="7">
        <v>18.3</v>
      </c>
      <c r="BD52" s="8">
        <v>13</v>
      </c>
      <c r="BE52" s="7">
        <v>5.5</v>
      </c>
      <c r="BG52" s="4">
        <f>((AN52/AN$3)*(AP52/AP$3))^0.5</f>
        <v>20.324901089010861</v>
      </c>
      <c r="BH52" s="2">
        <f>(AO52/AO$3)/BG52</f>
        <v>0.54855987925985639</v>
      </c>
      <c r="BI52" s="4">
        <f>(AJ52/AJ$3)/(AV52/AV$3)</f>
        <v>4.1037995111740004</v>
      </c>
      <c r="BJ52" s="4">
        <f>(AJ52/AJ$3)/(AN52/AN$3)</f>
        <v>3.1415884549399538</v>
      </c>
      <c r="BK52" s="5"/>
      <c r="BL52" s="1"/>
      <c r="BM52" s="1"/>
      <c r="BN52">
        <f>Z52/10</f>
        <v>112.47</v>
      </c>
      <c r="BO52">
        <f>M52/5</f>
        <v>16.399999999999999</v>
      </c>
      <c r="BP52" s="5"/>
      <c r="BQ52" s="4">
        <f>AJ52/($AJ52+$J52+$BD52)*100</f>
        <v>68.52300242130751</v>
      </c>
      <c r="BR52" s="4"/>
      <c r="BS52" s="4">
        <f>BD52/($AJ52+$J52+$BD52)*100</f>
        <v>31.476997578692494</v>
      </c>
      <c r="BT52" s="5"/>
      <c r="BU52" s="4">
        <f>BN52/($BN52+$J52+$BD52)*100</f>
        <v>89.638957519725821</v>
      </c>
      <c r="BV52" s="4"/>
      <c r="BW52" s="4">
        <f>BD52/($BN52+$J52+$BD52)*100</f>
        <v>10.36104248027417</v>
      </c>
      <c r="BX52" s="5"/>
      <c r="BY52" s="4">
        <f>AM52/($AM52+$BO52+$BD52)*100</f>
        <v>48.6013986013986</v>
      </c>
      <c r="BZ52" s="4">
        <f>BO52/($AM52+$BO52+$BD52)*100</f>
        <v>28.671328671328666</v>
      </c>
      <c r="CA52" s="4">
        <f>BD52/($AM52+$BO52+$BD52)*100</f>
        <v>22.727272727272727</v>
      </c>
    </row>
    <row r="53" spans="1:79" s="7" customFormat="1" x14ac:dyDescent="0.25">
      <c r="A53" s="8" t="s">
        <v>152</v>
      </c>
      <c r="J53" s="8"/>
      <c r="L53" s="7">
        <v>68</v>
      </c>
      <c r="M53" s="7">
        <v>82</v>
      </c>
      <c r="P53" s="7">
        <v>8</v>
      </c>
      <c r="Q53" s="7">
        <v>19.7</v>
      </c>
      <c r="R53" s="7">
        <v>34.1</v>
      </c>
      <c r="S53" s="7">
        <v>1898</v>
      </c>
      <c r="T53" s="7">
        <v>7.2</v>
      </c>
      <c r="W53" s="7">
        <v>25.1</v>
      </c>
      <c r="X53" s="7">
        <v>354</v>
      </c>
      <c r="Y53" s="7">
        <v>35.200000000000003</v>
      </c>
      <c r="Z53" s="8">
        <v>944</v>
      </c>
      <c r="AA53" s="7">
        <v>15.6</v>
      </c>
      <c r="AB53" s="7">
        <v>1.4</v>
      </c>
      <c r="AD53" s="7">
        <v>1</v>
      </c>
      <c r="AH53" s="7">
        <v>1.2</v>
      </c>
      <c r="AJ53" s="8">
        <v>26</v>
      </c>
      <c r="AK53" s="7">
        <v>54</v>
      </c>
      <c r="AL53" s="7">
        <v>6.75</v>
      </c>
      <c r="AM53" s="8">
        <v>27.2</v>
      </c>
      <c r="AN53" s="8">
        <v>5.21</v>
      </c>
      <c r="AO53" s="8">
        <v>0.95</v>
      </c>
      <c r="AP53" s="8">
        <v>4.9000000000000004</v>
      </c>
      <c r="AQ53" s="7">
        <v>0.78</v>
      </c>
      <c r="AR53" s="7">
        <v>5.43</v>
      </c>
      <c r="AS53" s="7">
        <v>1.22</v>
      </c>
      <c r="AT53" s="7">
        <v>3.66</v>
      </c>
      <c r="AU53" s="7">
        <v>0.63</v>
      </c>
      <c r="AV53" s="8">
        <v>3.98</v>
      </c>
      <c r="AW53" s="7">
        <v>0.63</v>
      </c>
      <c r="BB53" s="7">
        <v>21.5</v>
      </c>
      <c r="BD53" s="8">
        <v>11.1</v>
      </c>
      <c r="BE53" s="7">
        <v>5</v>
      </c>
      <c r="BG53" s="4">
        <f>((AN53/AN$3)*(AP53/AP$3))^0.5</f>
        <v>19.004226526394284</v>
      </c>
      <c r="BH53" s="2">
        <f>(AO53/AO$3)/BG53</f>
        <v>0.57458482799704069</v>
      </c>
      <c r="BI53" s="4">
        <f>(AJ53/AJ$3)/(AV53/AV$3)</f>
        <v>4.4144427861377737</v>
      </c>
      <c r="BJ53" s="4">
        <f>(AJ53/AJ$3)/(AN53/AN$3)</f>
        <v>3.1410983907492929</v>
      </c>
      <c r="BK53" s="5"/>
      <c r="BL53" s="1"/>
      <c r="BM53" s="1"/>
      <c r="BN53">
        <f>Z53/10</f>
        <v>94.4</v>
      </c>
      <c r="BO53">
        <f>M53/5</f>
        <v>16.399999999999999</v>
      </c>
      <c r="BP53" s="5"/>
      <c r="BQ53" s="4">
        <f>AJ53/($AJ53+$J53+$BD53)*100</f>
        <v>70.080862533692724</v>
      </c>
      <c r="BR53" s="4"/>
      <c r="BS53" s="4">
        <f>BD53/($AJ53+$J53+$BD53)*100</f>
        <v>29.919137466307276</v>
      </c>
      <c r="BT53" s="5"/>
      <c r="BU53" s="4">
        <f>BN53/($BN53+$J53+$BD53)*100</f>
        <v>89.478672985781998</v>
      </c>
      <c r="BV53" s="4"/>
      <c r="BW53" s="4">
        <f>BD53/($BN53+$J53+$BD53)*100</f>
        <v>10.521327014218009</v>
      </c>
      <c r="BX53" s="5"/>
      <c r="BY53" s="4">
        <f>AM53/($AM53+$BO53+$BD53)*100</f>
        <v>49.725776965265084</v>
      </c>
      <c r="BZ53" s="4">
        <f>BO53/($AM53+$BO53+$BD53)*100</f>
        <v>29.981718464351005</v>
      </c>
      <c r="CA53" s="4">
        <f>BD53/($AM53+$BO53+$BD53)*100</f>
        <v>20.292504570383912</v>
      </c>
    </row>
    <row r="54" spans="1:79" s="7" customFormat="1" x14ac:dyDescent="0.25">
      <c r="A54" s="8" t="s">
        <v>153</v>
      </c>
      <c r="J54" s="8"/>
      <c r="L54" s="7">
        <v>109</v>
      </c>
      <c r="M54" s="7">
        <v>103</v>
      </c>
      <c r="P54" s="7">
        <v>9.1999999999999993</v>
      </c>
      <c r="Q54" s="7">
        <v>24.4</v>
      </c>
      <c r="R54" s="7">
        <v>16.100000000000001</v>
      </c>
      <c r="S54" s="7">
        <v>334</v>
      </c>
      <c r="T54" s="7">
        <v>7.8</v>
      </c>
      <c r="W54" s="7">
        <v>31.7</v>
      </c>
      <c r="X54" s="7">
        <v>1094.3</v>
      </c>
      <c r="Y54" s="7">
        <v>22.2</v>
      </c>
      <c r="Z54" s="8">
        <v>569</v>
      </c>
      <c r="AA54" s="7">
        <v>13.9</v>
      </c>
      <c r="AB54" s="7">
        <v>1.4</v>
      </c>
      <c r="AD54" s="7">
        <v>0.4</v>
      </c>
      <c r="AH54" s="7">
        <v>1.3</v>
      </c>
      <c r="AJ54" s="8">
        <v>23.1</v>
      </c>
      <c r="AK54" s="7">
        <v>46.8</v>
      </c>
      <c r="AL54" s="7">
        <v>5.72</v>
      </c>
      <c r="AM54" s="8">
        <v>22.7</v>
      </c>
      <c r="AN54" s="8">
        <v>4.3600000000000003</v>
      </c>
      <c r="AO54" s="8">
        <v>0.82</v>
      </c>
      <c r="AP54" s="8">
        <v>3.76</v>
      </c>
      <c r="AQ54" s="7">
        <v>0.52</v>
      </c>
      <c r="AR54" s="7">
        <v>3.58</v>
      </c>
      <c r="AS54" s="7">
        <v>0.78</v>
      </c>
      <c r="AT54" s="7">
        <v>2.2799999999999998</v>
      </c>
      <c r="AU54" s="7">
        <v>0.38</v>
      </c>
      <c r="AV54" s="8">
        <v>2.5</v>
      </c>
      <c r="AW54" s="7">
        <v>0.39</v>
      </c>
      <c r="BB54" s="7">
        <v>14</v>
      </c>
      <c r="BD54" s="8">
        <v>7.7</v>
      </c>
      <c r="BE54" s="7">
        <v>3.5</v>
      </c>
      <c r="BG54" s="4">
        <f>((AN54/AN$3)*(AP54/AP$3))^0.5</f>
        <v>15.228967642321235</v>
      </c>
      <c r="BH54" s="2">
        <f>(AO54/AO$3)/BG54</f>
        <v>0.61890520603176058</v>
      </c>
      <c r="BI54" s="4">
        <f>(AJ54/AJ$3)/(AV54/AV$3)</f>
        <v>6.2439237057220716</v>
      </c>
      <c r="BJ54" s="4">
        <f>(AJ54/AJ$3)/(AN54/AN$3)</f>
        <v>3.3348123890708199</v>
      </c>
      <c r="BK54" s="5"/>
      <c r="BL54" s="1"/>
      <c r="BM54" s="1"/>
      <c r="BN54">
        <f>Z54/10</f>
        <v>56.9</v>
      </c>
      <c r="BO54">
        <f>M54/5</f>
        <v>20.6</v>
      </c>
      <c r="BP54" s="5"/>
      <c r="BQ54" s="4">
        <f>AJ54/($AJ54+$J54+$BD54)*100</f>
        <v>75</v>
      </c>
      <c r="BR54" s="4"/>
      <c r="BS54" s="4">
        <f>BD54/($AJ54+$J54+$BD54)*100</f>
        <v>25</v>
      </c>
      <c r="BT54" s="5"/>
      <c r="BU54" s="4">
        <f>BN54/($BN54+$J54+$BD54)*100</f>
        <v>88.080495356037162</v>
      </c>
      <c r="BV54" s="4"/>
      <c r="BW54" s="4">
        <f>BD54/($BN54+$J54+$BD54)*100</f>
        <v>11.919504643962849</v>
      </c>
      <c r="BX54" s="5"/>
      <c r="BY54" s="4">
        <f>AM54/($AM54+$BO54+$BD54)*100</f>
        <v>44.509803921568626</v>
      </c>
      <c r="BZ54" s="4">
        <f>BO54/($AM54+$BO54+$BD54)*100</f>
        <v>40.392156862745097</v>
      </c>
      <c r="CA54" s="4">
        <f>BD54/($AM54+$BO54+$BD54)*100</f>
        <v>15.098039215686274</v>
      </c>
    </row>
    <row r="55" spans="1:79" s="7" customFormat="1" x14ac:dyDescent="0.25">
      <c r="A55" s="8" t="s">
        <v>154</v>
      </c>
      <c r="J55" s="8"/>
      <c r="L55" s="7">
        <v>70</v>
      </c>
      <c r="M55" s="7">
        <v>75</v>
      </c>
      <c r="P55" s="7">
        <v>9.3000000000000007</v>
      </c>
      <c r="Q55" s="7">
        <v>27</v>
      </c>
      <c r="R55" s="7">
        <v>66.3</v>
      </c>
      <c r="S55" s="7">
        <v>10000</v>
      </c>
      <c r="T55" s="7">
        <v>9.1999999999999993</v>
      </c>
      <c r="W55" s="7">
        <v>33.4</v>
      </c>
      <c r="X55" s="7">
        <v>228.7</v>
      </c>
      <c r="Y55" s="7">
        <v>18.100000000000001</v>
      </c>
      <c r="Z55" s="8">
        <v>271.89999999999998</v>
      </c>
      <c r="AA55" s="7">
        <v>15.2</v>
      </c>
      <c r="AB55" s="7">
        <v>1.5</v>
      </c>
      <c r="AD55" s="7">
        <v>1.8</v>
      </c>
      <c r="AH55" s="7">
        <v>1.6</v>
      </c>
      <c r="AJ55" s="8">
        <v>20.3</v>
      </c>
      <c r="AK55" s="7">
        <v>41</v>
      </c>
      <c r="AL55" s="7">
        <v>5.03</v>
      </c>
      <c r="AM55" s="8">
        <v>19.899999999999999</v>
      </c>
      <c r="AN55" s="8">
        <v>3.62</v>
      </c>
      <c r="AO55" s="8">
        <v>0.84</v>
      </c>
      <c r="AP55" s="8">
        <v>3.23</v>
      </c>
      <c r="AQ55" s="7">
        <v>0.48</v>
      </c>
      <c r="AR55" s="7">
        <v>2.93</v>
      </c>
      <c r="AS55" s="7">
        <v>0.63</v>
      </c>
      <c r="AT55" s="7">
        <v>1.8</v>
      </c>
      <c r="AU55" s="7">
        <v>0.3</v>
      </c>
      <c r="AV55" s="8">
        <v>1.86</v>
      </c>
      <c r="AW55" s="7">
        <v>0.26</v>
      </c>
      <c r="BB55" s="7">
        <v>217.7</v>
      </c>
      <c r="BD55" s="8">
        <v>5.9</v>
      </c>
      <c r="BE55" s="7">
        <v>2.5</v>
      </c>
      <c r="BG55" s="4">
        <f>((AN55/AN$3)*(AP55/AP$3))^0.5</f>
        <v>12.861417706305375</v>
      </c>
      <c r="BH55" s="2">
        <f>(AO55/AO$3)/BG55</f>
        <v>0.75070825271926334</v>
      </c>
      <c r="BI55" s="4">
        <f>(AJ55/AJ$3)/(AV55/AV$3)</f>
        <v>7.3751135331516799</v>
      </c>
      <c r="BJ55" s="4">
        <f>(AJ55/AJ$3)/(AN55/AN$3)</f>
        <v>3.5296641425926207</v>
      </c>
      <c r="BK55" s="5"/>
      <c r="BL55" s="1"/>
      <c r="BM55" s="1"/>
      <c r="BN55">
        <f>Z55/10</f>
        <v>27.189999999999998</v>
      </c>
      <c r="BO55">
        <f>M55/5</f>
        <v>15</v>
      </c>
      <c r="BP55" s="5"/>
      <c r="BQ55" s="4">
        <f>AJ55/($AJ55+$J55+$BD55)*100</f>
        <v>77.480916030534345</v>
      </c>
      <c r="BR55" s="4"/>
      <c r="BS55" s="4">
        <f>BD55/($AJ55+$J55+$BD55)*100</f>
        <v>22.519083969465647</v>
      </c>
      <c r="BT55" s="5"/>
      <c r="BU55" s="4">
        <f>BN55/($BN55+$J55+$BD55)*100</f>
        <v>82.169839830764573</v>
      </c>
      <c r="BV55" s="4"/>
      <c r="BW55" s="4">
        <f>BD55/($BN55+$J55+$BD55)*100</f>
        <v>17.83016016923542</v>
      </c>
      <c r="BX55" s="5"/>
      <c r="BY55" s="4">
        <f>AM55/($AM55+$BO55+$BD55)*100</f>
        <v>48.774509803921568</v>
      </c>
      <c r="BZ55" s="4">
        <f>BO55/($AM55+$BO55+$BD55)*100</f>
        <v>36.764705882352942</v>
      </c>
      <c r="CA55" s="4">
        <f>BD55/($AM55+$BO55+$BD55)*100</f>
        <v>14.460784313725492</v>
      </c>
    </row>
    <row r="56" spans="1:79" s="7" customFormat="1" x14ac:dyDescent="0.25">
      <c r="A56" s="8" t="s">
        <v>155</v>
      </c>
      <c r="J56" s="8"/>
      <c r="L56" s="7">
        <v>95</v>
      </c>
      <c r="M56" s="7">
        <v>109</v>
      </c>
      <c r="P56" s="7">
        <v>12.7</v>
      </c>
      <c r="Q56" s="7">
        <v>43.9</v>
      </c>
      <c r="R56" s="7">
        <v>59.8</v>
      </c>
      <c r="S56" s="7">
        <v>8792</v>
      </c>
      <c r="T56" s="7">
        <v>11.8</v>
      </c>
      <c r="W56" s="7">
        <v>42.7</v>
      </c>
      <c r="X56" s="7">
        <v>262.2</v>
      </c>
      <c r="Y56" s="7">
        <v>24.2</v>
      </c>
      <c r="Z56" s="8">
        <v>301.2</v>
      </c>
      <c r="AA56" s="7">
        <v>17.2</v>
      </c>
      <c r="AB56" s="7">
        <v>1.9</v>
      </c>
      <c r="AD56" s="7">
        <v>1.2</v>
      </c>
      <c r="AH56" s="7">
        <v>2</v>
      </c>
      <c r="AJ56" s="8">
        <v>25.4</v>
      </c>
      <c r="AK56" s="7">
        <v>53.1</v>
      </c>
      <c r="AL56" s="7">
        <v>6.5</v>
      </c>
      <c r="AM56" s="8">
        <v>24.7</v>
      </c>
      <c r="AN56" s="8">
        <v>4.91</v>
      </c>
      <c r="AO56" s="8">
        <v>1.1200000000000001</v>
      </c>
      <c r="AP56" s="8">
        <v>4.3</v>
      </c>
      <c r="AQ56" s="7">
        <v>0.62</v>
      </c>
      <c r="AR56" s="7">
        <v>4.17</v>
      </c>
      <c r="AS56" s="7">
        <v>0.83</v>
      </c>
      <c r="AT56" s="7">
        <v>2.42</v>
      </c>
      <c r="AU56" s="7">
        <v>0.39</v>
      </c>
      <c r="AV56" s="8">
        <v>2.36</v>
      </c>
      <c r="AW56" s="7">
        <v>0.36</v>
      </c>
      <c r="BB56" s="7">
        <v>133.30000000000001</v>
      </c>
      <c r="BD56" s="8">
        <v>7.5</v>
      </c>
      <c r="BE56" s="7">
        <v>2.7</v>
      </c>
      <c r="BG56" s="4">
        <f>((AN56/AN$3)*(AP56/AP$3))^0.5</f>
        <v>17.282567854006189</v>
      </c>
      <c r="BH56" s="2">
        <f>(AO56/AO$3)/BG56</f>
        <v>0.7448871792166375</v>
      </c>
      <c r="BI56" s="4">
        <f>(AJ56/AJ$3)/(AV56/AV$3)</f>
        <v>7.2728952108252907</v>
      </c>
      <c r="BJ56" s="4">
        <f>(AJ56/AJ$3)/(AN56/AN$3)</f>
        <v>3.256103042780957</v>
      </c>
      <c r="BK56" s="5"/>
      <c r="BL56" s="1"/>
      <c r="BM56" s="1"/>
      <c r="BN56">
        <f>Z56/10</f>
        <v>30.119999999999997</v>
      </c>
      <c r="BO56">
        <f>M56/5</f>
        <v>21.8</v>
      </c>
      <c r="BP56" s="5"/>
      <c r="BQ56" s="4">
        <f>AJ56/($AJ56+$J56+$BD56)*100</f>
        <v>77.203647416413361</v>
      </c>
      <c r="BR56" s="4"/>
      <c r="BS56" s="4">
        <f>BD56/($AJ56+$J56+$BD56)*100</f>
        <v>22.796352583586625</v>
      </c>
      <c r="BT56" s="5"/>
      <c r="BU56" s="4">
        <f>BN56/($BN56+$J56+$BD56)*100</f>
        <v>80.063795853269539</v>
      </c>
      <c r="BV56" s="4"/>
      <c r="BW56" s="4">
        <f>BD56/($BN56+$J56+$BD56)*100</f>
        <v>19.936204146730464</v>
      </c>
      <c r="BX56" s="5"/>
      <c r="BY56" s="4">
        <f>AM56/($AM56+$BO56+$BD56)*100</f>
        <v>45.74074074074074</v>
      </c>
      <c r="BZ56" s="4">
        <f>BO56/($AM56+$BO56+$BD56)*100</f>
        <v>40.370370370370374</v>
      </c>
      <c r="CA56" s="4">
        <f>BD56/($AM56+$BO56+$BD56)*100</f>
        <v>13.888888888888889</v>
      </c>
    </row>
    <row r="57" spans="1:79" s="7" customFormat="1" x14ac:dyDescent="0.25">
      <c r="A57" s="8" t="s">
        <v>156</v>
      </c>
      <c r="J57" s="8"/>
      <c r="L57" s="7">
        <v>95</v>
      </c>
      <c r="M57" s="7">
        <v>109</v>
      </c>
      <c r="P57" s="7">
        <v>14.1</v>
      </c>
      <c r="Q57" s="7">
        <v>50.8</v>
      </c>
      <c r="R57" s="7">
        <v>177.7</v>
      </c>
      <c r="S57" s="7">
        <v>1230</v>
      </c>
      <c r="T57" s="7">
        <v>10.8</v>
      </c>
      <c r="W57" s="7">
        <v>40.5</v>
      </c>
      <c r="X57" s="7">
        <v>474.7</v>
      </c>
      <c r="Y57" s="7">
        <v>21.9</v>
      </c>
      <c r="Z57" s="8">
        <v>256.39999999999998</v>
      </c>
      <c r="AA57" s="7">
        <v>15.8</v>
      </c>
      <c r="AB57" s="7">
        <v>1.6</v>
      </c>
      <c r="AD57" s="7">
        <v>6.5</v>
      </c>
      <c r="AH57" s="7">
        <v>1.8</v>
      </c>
      <c r="AJ57" s="8">
        <v>22.9</v>
      </c>
      <c r="AK57" s="7">
        <v>48.4</v>
      </c>
      <c r="AL57" s="7">
        <v>6.05</v>
      </c>
      <c r="AM57" s="8">
        <v>23.8</v>
      </c>
      <c r="AN57" s="8">
        <v>4.53</v>
      </c>
      <c r="AO57" s="8">
        <v>1.06</v>
      </c>
      <c r="AP57" s="8">
        <v>4.01</v>
      </c>
      <c r="AQ57" s="7">
        <v>0.56999999999999995</v>
      </c>
      <c r="AR57" s="7">
        <v>3.85</v>
      </c>
      <c r="AS57" s="7">
        <v>0.79</v>
      </c>
      <c r="AT57" s="7">
        <v>2.2400000000000002</v>
      </c>
      <c r="AU57" s="7">
        <v>0.34</v>
      </c>
      <c r="AV57" s="8">
        <v>2.17</v>
      </c>
      <c r="AW57" s="7">
        <v>0.34</v>
      </c>
      <c r="BB57" s="7">
        <v>137.80000000000001</v>
      </c>
      <c r="BD57" s="8">
        <v>6.6</v>
      </c>
      <c r="BE57" s="7">
        <v>3</v>
      </c>
      <c r="BG57" s="4">
        <f>((AN57/AN$3)*(AP57/AP$3))^0.5</f>
        <v>16.030777418231576</v>
      </c>
      <c r="BH57" s="2">
        <f>(AO57/AO$3)/BG57</f>
        <v>0.76003226344596531</v>
      </c>
      <c r="BI57" s="4">
        <f>(AJ57/AJ$3)/(AV57/AV$3)</f>
        <v>7.1311794472557413</v>
      </c>
      <c r="BJ57" s="4">
        <f>(AJ57/AJ$3)/(AN57/AN$3)</f>
        <v>3.1818755977407656</v>
      </c>
      <c r="BK57" s="5"/>
      <c r="BL57" s="1"/>
      <c r="BM57" s="1"/>
      <c r="BN57">
        <f>Z57/10</f>
        <v>25.639999999999997</v>
      </c>
      <c r="BO57">
        <f>M57/5</f>
        <v>21.8</v>
      </c>
      <c r="BP57" s="5"/>
      <c r="BQ57" s="4">
        <f>AJ57/($AJ57+$J57+$BD57)*100</f>
        <v>77.627118644067792</v>
      </c>
      <c r="BR57" s="4"/>
      <c r="BS57" s="4">
        <f>BD57/($AJ57+$J57+$BD57)*100</f>
        <v>22.372881355932204</v>
      </c>
      <c r="BT57" s="5"/>
      <c r="BU57" s="4">
        <f>BN57/($BN57+$J57+$BD57)*100</f>
        <v>79.528535980148888</v>
      </c>
      <c r="BV57" s="4"/>
      <c r="BW57" s="4">
        <f>BD57/($BN57+$J57+$BD57)*100</f>
        <v>20.471464019851119</v>
      </c>
      <c r="BX57" s="5"/>
      <c r="BY57" s="4">
        <f>AM57/($AM57+$BO57+$BD57)*100</f>
        <v>45.593869731800766</v>
      </c>
      <c r="BZ57" s="4">
        <f>BO57/($AM57+$BO57+$BD57)*100</f>
        <v>41.762452107279692</v>
      </c>
      <c r="CA57" s="4">
        <f>BD57/($AM57+$BO57+$BD57)*100</f>
        <v>12.643678160919539</v>
      </c>
    </row>
    <row r="58" spans="1:79" s="7" customFormat="1" x14ac:dyDescent="0.25">
      <c r="A58" s="11"/>
      <c r="BG58" s="4"/>
      <c r="BH58" s="2"/>
      <c r="BI58" s="4"/>
      <c r="BJ58" s="4"/>
      <c r="BK58" s="5"/>
      <c r="BL58" s="1"/>
      <c r="BM58" s="1"/>
      <c r="BN58"/>
      <c r="BO58"/>
      <c r="BP58" s="5"/>
      <c r="BQ58" s="4"/>
      <c r="BR58" s="4"/>
      <c r="BS58" s="4"/>
      <c r="BT58" s="5"/>
      <c r="BU58" s="4"/>
      <c r="BV58" s="4"/>
      <c r="BW58" s="4"/>
      <c r="BX58" s="5"/>
      <c r="BY58" s="4"/>
      <c r="BZ58" s="4"/>
      <c r="CA58" s="4"/>
    </row>
    <row r="59" spans="1:79" x14ac:dyDescent="0.25">
      <c r="A59" s="10" t="s">
        <v>87</v>
      </c>
      <c r="BG59" s="4"/>
      <c r="BH59" s="2"/>
      <c r="BI59" s="4"/>
      <c r="BJ59" s="4"/>
      <c r="BK59" s="5"/>
      <c r="BL59" s="1"/>
      <c r="BM59" s="1"/>
      <c r="BP59" s="5"/>
      <c r="BQ59" s="4"/>
      <c r="BR59" s="4"/>
      <c r="BS59" s="4"/>
      <c r="BT59" s="5"/>
      <c r="BU59" s="4"/>
      <c r="BV59" s="4"/>
      <c r="BW59" s="4"/>
      <c r="BX59" s="5"/>
      <c r="BY59" s="4"/>
      <c r="BZ59" s="4"/>
      <c r="CA59" s="4"/>
    </row>
    <row r="60" spans="1:79" x14ac:dyDescent="0.25">
      <c r="A60" s="9" t="s">
        <v>88</v>
      </c>
      <c r="AJ60">
        <v>69.540000000000006</v>
      </c>
      <c r="AK60">
        <v>145.69999999999999</v>
      </c>
      <c r="AL60">
        <v>16.489999999999998</v>
      </c>
      <c r="AM60">
        <v>62.6</v>
      </c>
      <c r="AN60">
        <v>11.79</v>
      </c>
      <c r="AO60">
        <v>2.5310000000000001</v>
      </c>
      <c r="AP60">
        <v>10.62</v>
      </c>
      <c r="AQ60">
        <v>1.458</v>
      </c>
      <c r="AR60">
        <v>8.3740000000000006</v>
      </c>
      <c r="AS60">
        <v>1.605</v>
      </c>
      <c r="AT60">
        <v>4.5090000000000003</v>
      </c>
      <c r="AU60">
        <v>0.6351</v>
      </c>
      <c r="AV60">
        <v>4.1820000000000004</v>
      </c>
      <c r="AW60">
        <v>0.59560000000000002</v>
      </c>
      <c r="BG60" s="4">
        <f>((AN60/AN$3)*(AP60/AP$3))^0.5</f>
        <v>42.087434909180793</v>
      </c>
      <c r="BH60" s="2">
        <f>(AO60/AO$3)/BG60</f>
        <v>0.69122658783471036</v>
      </c>
      <c r="BI60" s="4">
        <f>(AJ60/AJ$3)/(AV60/AV$3)</f>
        <v>11.236635014210377</v>
      </c>
      <c r="BJ60" s="4">
        <f>(AJ60/AJ$3)/(AN60/AN$3)</f>
        <v>3.7125028599954244</v>
      </c>
      <c r="BK60" s="5"/>
      <c r="BL60" s="1"/>
      <c r="BM60" s="1"/>
      <c r="BP60" s="5"/>
      <c r="BQ60" s="4"/>
      <c r="BR60" s="4"/>
      <c r="BS60" s="4"/>
      <c r="BT60" s="5"/>
      <c r="BU60" s="4"/>
      <c r="BV60" s="4"/>
      <c r="BW60" s="4"/>
      <c r="BX60" s="5"/>
      <c r="BY60" s="4"/>
      <c r="BZ60" s="4"/>
      <c r="CA60" s="4"/>
    </row>
    <row r="61" spans="1:79" x14ac:dyDescent="0.25">
      <c r="A61" s="9" t="s">
        <v>89</v>
      </c>
      <c r="AJ61">
        <v>66.81</v>
      </c>
      <c r="AK61">
        <v>138.80000000000001</v>
      </c>
      <c r="AL61">
        <v>15.73</v>
      </c>
      <c r="AM61">
        <v>59.44</v>
      </c>
      <c r="AN61">
        <v>11.18</v>
      </c>
      <c r="AO61">
        <v>2.3570000000000002</v>
      </c>
      <c r="AP61">
        <v>10.032</v>
      </c>
      <c r="AQ61">
        <v>1.39</v>
      </c>
      <c r="AR61">
        <v>8.0120000000000005</v>
      </c>
      <c r="AS61">
        <v>1.5409999999999999</v>
      </c>
      <c r="AT61">
        <v>4.3419999999999996</v>
      </c>
      <c r="AU61">
        <v>0.61480000000000001</v>
      </c>
      <c r="AV61">
        <v>4.0810000000000004</v>
      </c>
      <c r="AW61">
        <v>0.57830000000000004</v>
      </c>
      <c r="BG61" s="4">
        <f>((AN61/AN$3)*(AP61/AP$3))^0.5</f>
        <v>39.83345346488688</v>
      </c>
      <c r="BH61" s="2">
        <f>(AO61/AO$3)/BG61</f>
        <v>0.68013068580332914</v>
      </c>
      <c r="BI61" s="4">
        <f>(AJ61/AJ$3)/(AV61/AV$3)</f>
        <v>11.062683653295961</v>
      </c>
      <c r="BJ61" s="4">
        <f>(AJ61/AJ$3)/(AN61/AN$3)</f>
        <v>3.7613659073959442</v>
      </c>
      <c r="BK61" s="5"/>
      <c r="BL61" s="1"/>
      <c r="BM61" s="1"/>
      <c r="BP61" s="5"/>
      <c r="BQ61" s="4"/>
      <c r="BR61" s="4"/>
      <c r="BS61" s="4"/>
      <c r="BT61" s="5"/>
      <c r="BU61" s="4"/>
      <c r="BV61" s="4"/>
      <c r="BW61" s="4"/>
      <c r="BX61" s="5"/>
      <c r="BY61" s="4"/>
      <c r="BZ61" s="4"/>
      <c r="CA61" s="4"/>
    </row>
    <row r="62" spans="1:79" x14ac:dyDescent="0.25">
      <c r="A62" s="9" t="s">
        <v>90</v>
      </c>
      <c r="AJ62">
        <v>78.27</v>
      </c>
      <c r="AK62">
        <v>164.4</v>
      </c>
      <c r="AL62">
        <v>18.920000000000002</v>
      </c>
      <c r="AM62">
        <v>72.239999999999995</v>
      </c>
      <c r="AN62">
        <v>13.86</v>
      </c>
      <c r="AO62">
        <v>2.95</v>
      </c>
      <c r="AP62">
        <v>12.659000000000001</v>
      </c>
      <c r="AQ62">
        <v>1.768</v>
      </c>
      <c r="AR62">
        <v>10.218</v>
      </c>
      <c r="AS62">
        <v>1.9590000000000001</v>
      </c>
      <c r="AT62">
        <v>5.5049999999999999</v>
      </c>
      <c r="AU62">
        <v>0.77680000000000005</v>
      </c>
      <c r="AV62">
        <v>5.1139999999999999</v>
      </c>
      <c r="AW62">
        <v>0.72650000000000003</v>
      </c>
      <c r="BG62" s="4">
        <f>((AN62/AN$3)*(AP62/AP$3))^0.5</f>
        <v>49.821249108639357</v>
      </c>
      <c r="BH62" s="2">
        <f>(AO62/AO$3)/BG62</f>
        <v>0.68059405542145679</v>
      </c>
      <c r="BI62" s="4">
        <f>(AJ62/AJ$3)/(AV62/AV$3)</f>
        <v>10.342373715792199</v>
      </c>
      <c r="BJ62" s="4">
        <f>(AJ62/AJ$3)/(AN62/AN$3)</f>
        <v>3.5544959128065399</v>
      </c>
      <c r="BK62" s="5"/>
      <c r="BL62" s="1"/>
      <c r="BM62" s="1"/>
      <c r="BP62" s="5"/>
      <c r="BQ62" s="4"/>
      <c r="BR62" s="4"/>
      <c r="BS62" s="4"/>
      <c r="BT62" s="5"/>
      <c r="BU62" s="4"/>
      <c r="BV62" s="4"/>
      <c r="BW62" s="4"/>
      <c r="BX62" s="5"/>
      <c r="BY62" s="4"/>
      <c r="BZ62" s="4"/>
      <c r="CA62" s="4"/>
    </row>
    <row r="63" spans="1:79" x14ac:dyDescent="0.25">
      <c r="A63" s="9" t="s">
        <v>91</v>
      </c>
      <c r="AJ63">
        <v>50.54</v>
      </c>
      <c r="AK63">
        <v>103.2</v>
      </c>
      <c r="AL63">
        <v>12.06</v>
      </c>
      <c r="AM63">
        <v>45.67</v>
      </c>
      <c r="AN63">
        <v>8.77</v>
      </c>
      <c r="AO63">
        <v>1.821</v>
      </c>
      <c r="AP63">
        <v>7.7380000000000004</v>
      </c>
      <c r="AQ63">
        <v>1.105</v>
      </c>
      <c r="AR63">
        <v>6.3029999999999999</v>
      </c>
      <c r="AS63">
        <v>1.204</v>
      </c>
      <c r="AT63">
        <v>3.3660000000000001</v>
      </c>
      <c r="AU63">
        <v>0.47970000000000002</v>
      </c>
      <c r="AV63">
        <v>3.153</v>
      </c>
      <c r="AW63">
        <v>0.44729999999999998</v>
      </c>
      <c r="BG63" s="4">
        <f>((AN63/AN$3)*(AP63/AP$3))^0.5</f>
        <v>30.984711458556319</v>
      </c>
      <c r="BH63" s="2">
        <f>(AO63/AO$3)/BG63</f>
        <v>0.67552781670260131</v>
      </c>
      <c r="BI63" s="4">
        <f>(AJ63/AJ$3)/(AV63/AV$3)</f>
        <v>10.831706492929616</v>
      </c>
      <c r="BJ63" s="4">
        <f>(AJ63/AJ$3)/(AN63/AN$3)</f>
        <v>3.6272839970297555</v>
      </c>
      <c r="BK63" s="5"/>
      <c r="BL63" s="1"/>
      <c r="BM63" s="1"/>
      <c r="BP63" s="5"/>
      <c r="BQ63" s="4"/>
      <c r="BR63" s="4"/>
      <c r="BS63" s="4"/>
      <c r="BT63" s="5"/>
      <c r="BU63" s="4"/>
      <c r="BV63" s="4"/>
      <c r="BW63" s="4"/>
      <c r="BX63" s="5"/>
      <c r="BY63" s="4"/>
      <c r="BZ63" s="4"/>
      <c r="CA63" s="4"/>
    </row>
    <row r="64" spans="1:79" x14ac:dyDescent="0.25">
      <c r="A64" s="9" t="s">
        <v>92</v>
      </c>
      <c r="AJ64">
        <v>54.93</v>
      </c>
      <c r="AK64">
        <v>113.2</v>
      </c>
      <c r="AL64">
        <v>13.41</v>
      </c>
      <c r="AM64">
        <v>50.95</v>
      </c>
      <c r="AN64">
        <v>9.8699999999999992</v>
      </c>
      <c r="AO64">
        <v>2.0619999999999998</v>
      </c>
      <c r="AP64">
        <v>8.766</v>
      </c>
      <c r="AQ64">
        <v>1.2549999999999999</v>
      </c>
      <c r="AR64">
        <v>7.1550000000000002</v>
      </c>
      <c r="AS64">
        <v>1.369</v>
      </c>
      <c r="AT64">
        <v>3.8159999999999998</v>
      </c>
      <c r="AU64">
        <v>0.53990000000000005</v>
      </c>
      <c r="AV64">
        <v>3.5230000000000001</v>
      </c>
      <c r="AW64">
        <v>0.50109999999999999</v>
      </c>
      <c r="BG64" s="4">
        <f>((AN64/AN$3)*(AP64/AP$3))^0.5</f>
        <v>34.985864219526796</v>
      </c>
      <c r="BH64" s="2">
        <f>(AO64/AO$3)/BG64</f>
        <v>0.67744930571298967</v>
      </c>
      <c r="BI64" s="4">
        <f>(AJ64/AJ$3)/(AV64/AV$3)</f>
        <v>10.536165223316454</v>
      </c>
      <c r="BJ64" s="4">
        <f>(AJ64/AJ$3)/(AN64/AN$3)</f>
        <v>3.5029856803292949</v>
      </c>
      <c r="BK64" s="5"/>
      <c r="BL64" s="1"/>
      <c r="BM64" s="1"/>
      <c r="BP64" s="5"/>
      <c r="BQ64" s="4"/>
      <c r="BR64" s="4"/>
      <c r="BS64" s="4"/>
      <c r="BT64" s="5"/>
      <c r="BU64" s="4"/>
      <c r="BV64" s="4"/>
      <c r="BW64" s="4"/>
      <c r="BX64" s="5"/>
      <c r="BY64" s="4"/>
      <c r="BZ64" s="4"/>
      <c r="CA64" s="4"/>
    </row>
    <row r="65" spans="1:79" x14ac:dyDescent="0.25">
      <c r="A65" s="9" t="s">
        <v>93</v>
      </c>
      <c r="AJ65">
        <v>44.41</v>
      </c>
      <c r="AK65">
        <v>90.2</v>
      </c>
      <c r="AL65">
        <v>10.98</v>
      </c>
      <c r="AM65">
        <v>42.52</v>
      </c>
      <c r="AN65">
        <v>8.35</v>
      </c>
      <c r="AO65">
        <v>1.798</v>
      </c>
      <c r="AP65">
        <v>7.4749999999999996</v>
      </c>
      <c r="AQ65">
        <v>1.0720000000000001</v>
      </c>
      <c r="AR65">
        <v>6.15</v>
      </c>
      <c r="AS65">
        <v>1.19</v>
      </c>
      <c r="AT65">
        <v>3.3420000000000001</v>
      </c>
      <c r="AU65">
        <v>0.47639999999999999</v>
      </c>
      <c r="AV65">
        <v>3.1230000000000002</v>
      </c>
      <c r="AW65">
        <v>0.44890000000000002</v>
      </c>
      <c r="BG65" s="4">
        <f>((AN65/AN$3)*(AP65/AP$3))^0.5</f>
        <v>29.715437794206583</v>
      </c>
      <c r="BH65" s="2">
        <f>(AO65/AO$3)/BG65</f>
        <v>0.69548585519059414</v>
      </c>
      <c r="BI65" s="4">
        <f>(AJ65/AJ$3)/(AV65/AV$3)</f>
        <v>9.609358708919757</v>
      </c>
      <c r="BJ65" s="4">
        <f>(AJ65/AJ$3)/(AN65/AN$3)</f>
        <v>3.3476512914226042</v>
      </c>
      <c r="BK65" s="5"/>
      <c r="BL65" s="1"/>
      <c r="BM65" s="1"/>
      <c r="BP65" s="5"/>
      <c r="BQ65" s="4"/>
      <c r="BR65" s="4"/>
      <c r="BS65" s="4"/>
      <c r="BT65" s="5"/>
      <c r="BU65" s="4"/>
      <c r="BV65" s="4"/>
      <c r="BW65" s="4"/>
      <c r="BX65" s="5"/>
      <c r="BY65" s="4"/>
      <c r="BZ65" s="4"/>
      <c r="CA65" s="4"/>
    </row>
    <row r="66" spans="1:79" x14ac:dyDescent="0.25">
      <c r="A66" s="9" t="s">
        <v>94</v>
      </c>
      <c r="AJ66">
        <v>68.63</v>
      </c>
      <c r="AK66">
        <v>140.30000000000001</v>
      </c>
      <c r="AL66">
        <v>16.239999999999998</v>
      </c>
      <c r="AM66">
        <v>61.21</v>
      </c>
      <c r="AN66">
        <v>11.69</v>
      </c>
      <c r="AO66">
        <v>2.4209999999999998</v>
      </c>
      <c r="AP66">
        <v>10.398</v>
      </c>
      <c r="AQ66">
        <v>1.4770000000000001</v>
      </c>
      <c r="AR66">
        <v>8.3789999999999996</v>
      </c>
      <c r="AS66">
        <v>1.6</v>
      </c>
      <c r="AT66">
        <v>4.4530000000000003</v>
      </c>
      <c r="AU66">
        <v>0.6321</v>
      </c>
      <c r="AV66">
        <v>4.2050000000000001</v>
      </c>
      <c r="AW66">
        <v>0.58579999999999999</v>
      </c>
      <c r="BG66" s="4">
        <f>((AN66/AN$3)*(AP66/AP$3))^0.5</f>
        <v>41.468226208844555</v>
      </c>
      <c r="BH66" s="2">
        <f>(AO66/AO$3)/BG66</f>
        <v>0.67105803047252943</v>
      </c>
      <c r="BI66" s="4">
        <f>(AJ66/AJ$3)/(AV66/AV$3)</f>
        <v>11.028935968922424</v>
      </c>
      <c r="BJ66" s="4">
        <f>(AJ66/AJ$3)/(AN66/AN$3)</f>
        <v>3.6952634241054678</v>
      </c>
      <c r="BK66" s="5"/>
      <c r="BL66" s="1"/>
      <c r="BM66" s="1"/>
      <c r="BP66" s="5"/>
      <c r="BQ66" s="4"/>
      <c r="BR66" s="4"/>
      <c r="BS66" s="4"/>
      <c r="BT66" s="5"/>
      <c r="BU66" s="4"/>
      <c r="BV66" s="4"/>
      <c r="BW66" s="4"/>
      <c r="BX66" s="5"/>
      <c r="BY66" s="4"/>
      <c r="BZ66" s="4"/>
      <c r="CA66" s="4"/>
    </row>
    <row r="67" spans="1:79" x14ac:dyDescent="0.25">
      <c r="A67" s="9" t="s">
        <v>95</v>
      </c>
      <c r="AJ67">
        <v>67.400000000000006</v>
      </c>
      <c r="AK67">
        <v>138.69999999999999</v>
      </c>
      <c r="AL67">
        <v>16.03</v>
      </c>
      <c r="AM67">
        <v>60.66</v>
      </c>
      <c r="AN67">
        <v>11.59</v>
      </c>
      <c r="AO67">
        <v>2.3839999999999999</v>
      </c>
      <c r="AP67">
        <v>10.318</v>
      </c>
      <c r="AQ67">
        <v>1.468</v>
      </c>
      <c r="AR67">
        <v>8.343</v>
      </c>
      <c r="AS67">
        <v>1.589</v>
      </c>
      <c r="AT67">
        <v>4.4169999999999998</v>
      </c>
      <c r="AU67">
        <v>0.62239999999999995</v>
      </c>
      <c r="AV67">
        <v>4.0990000000000002</v>
      </c>
      <c r="AW67">
        <v>0.57499999999999996</v>
      </c>
      <c r="BG67" s="4">
        <f>((AN67/AN$3)*(AP67/AP$3))^0.5</f>
        <v>41.13133224653351</v>
      </c>
      <c r="BH67" s="2">
        <f>(AO67/AO$3)/BG67</f>
        <v>0.66621471646798258</v>
      </c>
      <c r="BI67" s="4">
        <f>(AJ67/AJ$3)/(AV67/AV$3)</f>
        <v>11.111369623613921</v>
      </c>
      <c r="BJ67" s="4">
        <f>(AJ67/AJ$3)/(AN67/AN$3)</f>
        <v>3.6603479933137892</v>
      </c>
      <c r="BK67" s="5"/>
      <c r="BL67" s="1"/>
      <c r="BM67" s="1"/>
      <c r="BP67" s="5"/>
      <c r="BQ67" s="4"/>
      <c r="BR67" s="4"/>
      <c r="BS67" s="4"/>
      <c r="BT67" s="5"/>
      <c r="BU67" s="4"/>
      <c r="BV67" s="4"/>
      <c r="BW67" s="4"/>
      <c r="BX67" s="5"/>
      <c r="BY67" s="4"/>
      <c r="BZ67" s="4"/>
      <c r="CA67" s="4"/>
    </row>
    <row r="68" spans="1:79" x14ac:dyDescent="0.25">
      <c r="A68" s="9" t="s">
        <v>96</v>
      </c>
      <c r="AJ68">
        <v>76.47</v>
      </c>
      <c r="AK68">
        <v>156.69999999999999</v>
      </c>
      <c r="AL68">
        <v>17.96</v>
      </c>
      <c r="AM68">
        <v>67.150000000000006</v>
      </c>
      <c r="AN68">
        <v>12.77</v>
      </c>
      <c r="AO68">
        <v>2.609</v>
      </c>
      <c r="AP68">
        <v>11.214</v>
      </c>
      <c r="AQ68">
        <v>1.5980000000000001</v>
      </c>
      <c r="AR68">
        <v>9.016</v>
      </c>
      <c r="AS68">
        <v>1.714</v>
      </c>
      <c r="AT68">
        <v>4.7450000000000001</v>
      </c>
      <c r="AU68">
        <v>0.67110000000000003</v>
      </c>
      <c r="AV68">
        <v>4.4630000000000001</v>
      </c>
      <c r="AW68">
        <v>0.61860000000000004</v>
      </c>
      <c r="BG68" s="4">
        <f>((AN68/AN$3)*(AP68/AP$3))^0.5</f>
        <v>45.010000869285918</v>
      </c>
      <c r="BH68" s="2">
        <f>(AO68/AO$3)/BG68</f>
        <v>0.66626316747285608</v>
      </c>
      <c r="BI68" s="4">
        <f>(AJ68/AJ$3)/(AV68/AV$3)</f>
        <v>11.578433880510721</v>
      </c>
      <c r="BJ68" s="4">
        <f>(AJ68/AJ$3)/(AN68/AN$3)</f>
        <v>3.7691733221809463</v>
      </c>
      <c r="BK68" s="5"/>
      <c r="BL68" s="1"/>
      <c r="BM68" s="1"/>
      <c r="BP68" s="5"/>
      <c r="BQ68" s="4"/>
      <c r="BR68" s="4"/>
      <c r="BS68" s="4"/>
      <c r="BT68" s="5"/>
      <c r="BU68" s="4"/>
      <c r="BV68" s="4"/>
      <c r="BW68" s="4"/>
      <c r="BX68" s="5"/>
      <c r="BY68" s="4"/>
      <c r="BZ68" s="4"/>
      <c r="CA68" s="4"/>
    </row>
    <row r="69" spans="1:79" x14ac:dyDescent="0.25">
      <c r="A69" s="9" t="s">
        <v>97</v>
      </c>
      <c r="AJ69">
        <v>63.02</v>
      </c>
      <c r="AK69">
        <v>127.8</v>
      </c>
      <c r="AL69">
        <v>15.21</v>
      </c>
      <c r="AM69">
        <v>57.66</v>
      </c>
      <c r="AN69">
        <v>11.11</v>
      </c>
      <c r="AO69">
        <v>2.3759999999999999</v>
      </c>
      <c r="AP69">
        <v>9.9109999999999996</v>
      </c>
      <c r="AQ69">
        <v>1.429</v>
      </c>
      <c r="AR69">
        <v>8.1460000000000008</v>
      </c>
      <c r="AS69">
        <v>1.573</v>
      </c>
      <c r="AT69">
        <v>4.3849999999999998</v>
      </c>
      <c r="AU69">
        <v>0.62170000000000003</v>
      </c>
      <c r="AV69">
        <v>4.125</v>
      </c>
      <c r="AW69">
        <v>0.58160000000000001</v>
      </c>
      <c r="BG69" s="4">
        <f>((AN69/AN$3)*(AP69/AP$3))^0.5</f>
        <v>39.46835850084625</v>
      </c>
      <c r="BH69" s="2">
        <f>(AO69/AO$3)/BG69</f>
        <v>0.69195542619287398</v>
      </c>
      <c r="BI69" s="4">
        <f>(AJ69/AJ$3)/(AV69/AV$3)</f>
        <v>10.323811411113864</v>
      </c>
      <c r="BJ69" s="4">
        <f>(AJ69/AJ$3)/(AN69/AN$3)</f>
        <v>3.5703455904173529</v>
      </c>
      <c r="BK69" s="5"/>
      <c r="BL69" s="1"/>
      <c r="BM69" s="1"/>
      <c r="BP69" s="5"/>
      <c r="BQ69" s="4"/>
      <c r="BR69" s="4"/>
      <c r="BS69" s="4"/>
      <c r="BT69" s="5"/>
      <c r="BU69" s="4"/>
      <c r="BV69" s="4"/>
      <c r="BW69" s="4"/>
      <c r="BX69" s="5"/>
      <c r="BY69" s="4"/>
      <c r="BZ69" s="4"/>
      <c r="CA69" s="4"/>
    </row>
    <row r="70" spans="1:79" x14ac:dyDescent="0.25">
      <c r="A70" s="9" t="s">
        <v>98</v>
      </c>
      <c r="AJ70">
        <v>70.52</v>
      </c>
      <c r="AK70">
        <v>147.80000000000001</v>
      </c>
      <c r="AL70">
        <v>16.5</v>
      </c>
      <c r="AM70">
        <v>62.3</v>
      </c>
      <c r="AN70">
        <v>11.61</v>
      </c>
      <c r="AO70">
        <v>2.4460000000000002</v>
      </c>
      <c r="AP70">
        <v>10.382999999999999</v>
      </c>
      <c r="AQ70">
        <v>1.4159999999999999</v>
      </c>
      <c r="AR70">
        <v>8.0679999999999996</v>
      </c>
      <c r="AS70">
        <v>1.5449999999999999</v>
      </c>
      <c r="AT70">
        <v>4.3319999999999999</v>
      </c>
      <c r="AU70">
        <v>0.61170000000000002</v>
      </c>
      <c r="AV70">
        <v>4.048</v>
      </c>
      <c r="AW70">
        <v>0.57450000000000001</v>
      </c>
      <c r="BG70" s="4">
        <f>((AN70/AN$3)*(AP70/AP$3))^0.5</f>
        <v>41.296270666613545</v>
      </c>
      <c r="BH70" s="2">
        <f>(AO70/AO$3)/BG70</f>
        <v>0.6808106900429024</v>
      </c>
      <c r="BI70" s="4">
        <f>(AJ70/AJ$3)/(AV70/AV$3)</f>
        <v>11.772194160536772</v>
      </c>
      <c r="BJ70" s="4">
        <f>(AJ70/AJ$3)/(AN70/AN$3)</f>
        <v>3.8231910384498944</v>
      </c>
      <c r="BK70" s="5"/>
      <c r="BL70" s="1"/>
      <c r="BM70" s="1"/>
      <c r="BP70" s="5"/>
      <c r="BQ70" s="4"/>
      <c r="BR70" s="4"/>
      <c r="BS70" s="4"/>
      <c r="BT70" s="5"/>
      <c r="BU70" s="4"/>
      <c r="BV70" s="4"/>
      <c r="BW70" s="4"/>
      <c r="BX70" s="5"/>
      <c r="BY70" s="4"/>
      <c r="BZ70" s="4"/>
      <c r="CA70" s="4"/>
    </row>
    <row r="71" spans="1:79" x14ac:dyDescent="0.25">
      <c r="A71" s="9" t="s">
        <v>99</v>
      </c>
      <c r="AJ71">
        <v>63.29</v>
      </c>
      <c r="AK71">
        <v>128.69999999999999</v>
      </c>
      <c r="AL71">
        <v>15.14</v>
      </c>
      <c r="AM71">
        <v>57.85</v>
      </c>
      <c r="AN71">
        <v>11.09</v>
      </c>
      <c r="AO71">
        <v>2.3319999999999999</v>
      </c>
      <c r="AP71">
        <v>9.7479999999999993</v>
      </c>
      <c r="AQ71">
        <v>1.3839999999999999</v>
      </c>
      <c r="AR71">
        <v>7.84</v>
      </c>
      <c r="AS71">
        <v>1.496</v>
      </c>
      <c r="AT71">
        <v>4.1669999999999998</v>
      </c>
      <c r="AU71">
        <v>0.5877</v>
      </c>
      <c r="AV71">
        <v>3.9249999999999998</v>
      </c>
      <c r="AW71">
        <v>0.54879999999999995</v>
      </c>
      <c r="BG71" s="4">
        <f>((AN71/AN$3)*(AP71/AP$3))^0.5</f>
        <v>39.107209700390548</v>
      </c>
      <c r="BH71" s="2">
        <f>(AO71/AO$3)/BG71</f>
        <v>0.68541319890899144</v>
      </c>
      <c r="BI71" s="4">
        <f>(AJ71/AJ$3)/(AV71/AV$3)</f>
        <v>10.896350162272862</v>
      </c>
      <c r="BJ71" s="4">
        <f>(AJ71/AJ$3)/(AN71/AN$3)</f>
        <v>3.5921086576757419</v>
      </c>
      <c r="BK71" s="5"/>
      <c r="BL71" s="1"/>
      <c r="BM71" s="1"/>
      <c r="BP71" s="5"/>
      <c r="BQ71" s="4"/>
      <c r="BR71" s="4"/>
      <c r="BS71" s="4"/>
      <c r="BT71" s="5"/>
      <c r="BU71" s="4"/>
      <c r="BV71" s="4"/>
      <c r="BW71" s="4"/>
      <c r="BX71" s="5"/>
      <c r="BY71" s="4"/>
      <c r="BZ71" s="4"/>
      <c r="CA71" s="4"/>
    </row>
    <row r="72" spans="1:79" x14ac:dyDescent="0.25">
      <c r="A72" s="9" t="s">
        <v>100</v>
      </c>
      <c r="AJ72">
        <v>51.77</v>
      </c>
      <c r="AK72">
        <v>107.2</v>
      </c>
      <c r="AL72">
        <v>12.41</v>
      </c>
      <c r="AM72">
        <v>47.36</v>
      </c>
      <c r="AN72">
        <v>9.1300000000000008</v>
      </c>
      <c r="AO72">
        <v>1.966</v>
      </c>
      <c r="AP72">
        <v>8.1129999999999995</v>
      </c>
      <c r="AQ72">
        <v>1.145</v>
      </c>
      <c r="AR72">
        <v>6.53</v>
      </c>
      <c r="AS72">
        <v>1.256</v>
      </c>
      <c r="AT72">
        <v>3.5339999999999998</v>
      </c>
      <c r="AU72">
        <v>0.50229999999999997</v>
      </c>
      <c r="AV72">
        <v>3.9449999999999998</v>
      </c>
      <c r="AW72">
        <v>0.47520000000000001</v>
      </c>
      <c r="BG72" s="4">
        <f>((AN72/AN$3)*(AP72/AP$3))^0.5</f>
        <v>32.37124655440131</v>
      </c>
      <c r="BH72" s="2">
        <f>(AO72/AO$3)/BG72</f>
        <v>0.69807942401751044</v>
      </c>
      <c r="BI72" s="4">
        <f>(AJ72/AJ$3)/(AV72/AV$3)</f>
        <v>8.8678180568650014</v>
      </c>
      <c r="BJ72" s="4">
        <f>(AJ72/AJ$3)/(AN72/AN$3)</f>
        <v>3.5690555136075637</v>
      </c>
      <c r="BK72" s="5"/>
      <c r="BL72" s="1"/>
      <c r="BM72" s="1"/>
      <c r="BP72" s="5"/>
      <c r="BQ72" s="4"/>
      <c r="BR72" s="4"/>
      <c r="BS72" s="4"/>
      <c r="BT72" s="5"/>
      <c r="BU72" s="4"/>
      <c r="BV72" s="4"/>
      <c r="BW72" s="4"/>
      <c r="BX72" s="5"/>
      <c r="BY72" s="4"/>
      <c r="BZ72" s="4"/>
      <c r="CA72" s="4"/>
    </row>
    <row r="73" spans="1:79" x14ac:dyDescent="0.25">
      <c r="A73" s="9" t="s">
        <v>101</v>
      </c>
      <c r="AJ73">
        <v>42.56</v>
      </c>
      <c r="AK73">
        <v>86.2</v>
      </c>
      <c r="AL73">
        <v>10.19</v>
      </c>
      <c r="AM73">
        <v>38.6</v>
      </c>
      <c r="AN73">
        <v>7.43</v>
      </c>
      <c r="AO73">
        <v>1.58</v>
      </c>
      <c r="AP73">
        <v>6.5940000000000003</v>
      </c>
      <c r="AQ73">
        <v>0.94499999999999995</v>
      </c>
      <c r="AR73">
        <v>5.4379999999999997</v>
      </c>
      <c r="AS73">
        <v>1.0489999999999999</v>
      </c>
      <c r="AT73">
        <v>2.956</v>
      </c>
      <c r="AU73">
        <v>0.42120000000000002</v>
      </c>
      <c r="AV73">
        <v>2.7909999999999999</v>
      </c>
      <c r="AW73">
        <v>0.3977</v>
      </c>
      <c r="BG73" s="4">
        <f>((AN73/AN$3)*(AP73/AP$3))^0.5</f>
        <v>26.327048596820916</v>
      </c>
      <c r="BH73" s="2">
        <f>(AO73/AO$3)/BG73</f>
        <v>0.68981980541574583</v>
      </c>
      <c r="BI73" s="4">
        <f>(AJ73/AJ$3)/(AV73/AV$3)</f>
        <v>10.304511289206159</v>
      </c>
      <c r="BJ73" s="4">
        <f>(AJ73/AJ$3)/(AN73/AN$3)</f>
        <v>3.6054437236184413</v>
      </c>
      <c r="BK73" s="5"/>
      <c r="BL73" s="1"/>
      <c r="BM73" s="1"/>
      <c r="BP73" s="5"/>
      <c r="BQ73" s="4"/>
      <c r="BR73" s="4"/>
      <c r="BS73" s="4"/>
      <c r="BT73" s="5"/>
      <c r="BU73" s="4"/>
      <c r="BV73" s="4"/>
      <c r="BW73" s="4"/>
      <c r="BX73" s="5"/>
      <c r="BY73" s="4"/>
      <c r="BZ73" s="4"/>
      <c r="CA73" s="4"/>
    </row>
    <row r="74" spans="1:79" x14ac:dyDescent="0.25">
      <c r="A74" s="9" t="s">
        <v>102</v>
      </c>
      <c r="AJ74">
        <v>55.18</v>
      </c>
      <c r="AK74">
        <v>111.1</v>
      </c>
      <c r="AL74">
        <v>13.12</v>
      </c>
      <c r="AM74">
        <v>49.88</v>
      </c>
      <c r="AN74">
        <v>9.68</v>
      </c>
      <c r="AO74">
        <v>2.0590000000000002</v>
      </c>
      <c r="AP74">
        <v>8.6140000000000008</v>
      </c>
      <c r="AQ74">
        <v>1.2290000000000001</v>
      </c>
      <c r="AR74">
        <v>7.0090000000000003</v>
      </c>
      <c r="AS74">
        <v>1.3460000000000001</v>
      </c>
      <c r="AT74">
        <v>3.7789999999999999</v>
      </c>
      <c r="AU74">
        <v>0.53490000000000004</v>
      </c>
      <c r="AV74">
        <v>3.5430000000000001</v>
      </c>
      <c r="AW74">
        <v>0.50270000000000004</v>
      </c>
      <c r="BG74" s="4">
        <f>((AN74/AN$3)*(AP74/AP$3))^0.5</f>
        <v>34.345782011561234</v>
      </c>
      <c r="BH74" s="2">
        <f>(AO74/AO$3)/BG74</f>
        <v>0.68907054318053285</v>
      </c>
      <c r="BI74" s="4">
        <f>(AJ74/AJ$3)/(AV74/AV$3)</f>
        <v>10.52437127051768</v>
      </c>
      <c r="BJ74" s="4">
        <f>(AJ74/AJ$3)/(AN74/AN$3)</f>
        <v>3.5879985137478325</v>
      </c>
      <c r="BK74" s="5"/>
      <c r="BL74" s="1"/>
      <c r="BM74" s="1"/>
      <c r="BP74" s="5"/>
      <c r="BQ74" s="4"/>
      <c r="BR74" s="4"/>
      <c r="BS74" s="4"/>
      <c r="BT74" s="5"/>
      <c r="BU74" s="4"/>
      <c r="BV74" s="4"/>
      <c r="BW74" s="4"/>
      <c r="BX74" s="5"/>
      <c r="BY74" s="4"/>
      <c r="BZ74" s="4"/>
      <c r="CA74" s="4"/>
    </row>
    <row r="75" spans="1:79" x14ac:dyDescent="0.25">
      <c r="A75" s="9" t="s">
        <v>103</v>
      </c>
      <c r="AJ75">
        <v>46.18</v>
      </c>
      <c r="AK75">
        <v>91.2</v>
      </c>
      <c r="AL75">
        <v>10.69</v>
      </c>
      <c r="AM75">
        <v>44.42</v>
      </c>
      <c r="AN75">
        <v>9.07</v>
      </c>
      <c r="AO75">
        <v>1.925</v>
      </c>
      <c r="AP75">
        <v>8.0060000000000002</v>
      </c>
      <c r="AQ75">
        <v>1.151</v>
      </c>
      <c r="AR75">
        <v>6.6840000000000002</v>
      </c>
      <c r="AS75">
        <v>1.282</v>
      </c>
      <c r="AT75">
        <v>3.6070000000000002</v>
      </c>
      <c r="AU75">
        <v>0.50849999999999995</v>
      </c>
      <c r="AV75">
        <v>3.3889999999999998</v>
      </c>
      <c r="AW75">
        <v>0.47710000000000002</v>
      </c>
      <c r="BG75" s="4">
        <f>((AN75/AN$3)*(AP75/AP$3))^0.5</f>
        <v>32.051232401546891</v>
      </c>
      <c r="BH75" s="2">
        <f>(AO75/AO$3)/BG75</f>
        <v>0.69034589698152471</v>
      </c>
      <c r="BI75" s="4">
        <f>(AJ75/AJ$3)/(AV75/AV$3)</f>
        <v>9.2080565188062362</v>
      </c>
      <c r="BJ75" s="4">
        <f>(AJ75/AJ$3)/(AN75/AN$3)</f>
        <v>3.2047382003130362</v>
      </c>
      <c r="BK75" s="5"/>
      <c r="BL75" s="1"/>
      <c r="BM75" s="1"/>
      <c r="BP75" s="5"/>
      <c r="BQ75" s="4"/>
      <c r="BR75" s="4"/>
      <c r="BS75" s="4"/>
      <c r="BT75" s="5"/>
      <c r="BU75" s="4"/>
      <c r="BV75" s="4"/>
      <c r="BW75" s="4"/>
      <c r="BX75" s="5"/>
      <c r="BY75" s="4"/>
      <c r="BZ75" s="4"/>
      <c r="CA75" s="4"/>
    </row>
    <row r="76" spans="1:79" x14ac:dyDescent="0.25">
      <c r="A76" s="9" t="s">
        <v>104</v>
      </c>
      <c r="AJ76">
        <v>42.04</v>
      </c>
      <c r="AK76">
        <v>86.4</v>
      </c>
      <c r="AL76">
        <v>10.44</v>
      </c>
      <c r="AM76">
        <v>42.98</v>
      </c>
      <c r="AN76">
        <v>8.73</v>
      </c>
      <c r="AO76">
        <v>1.889</v>
      </c>
      <c r="AP76">
        <v>7.7510000000000003</v>
      </c>
      <c r="AQ76">
        <v>1.1120000000000001</v>
      </c>
      <c r="AR76">
        <v>6.4359999999999999</v>
      </c>
      <c r="AS76">
        <v>1.23</v>
      </c>
      <c r="AT76">
        <v>3.44</v>
      </c>
      <c r="AU76">
        <v>0.48559999999999998</v>
      </c>
      <c r="AV76">
        <v>3.2040000000000002</v>
      </c>
      <c r="AW76">
        <v>0.45440000000000003</v>
      </c>
      <c r="BG76" s="4">
        <f>((AN76/AN$3)*(AP76/AP$3))^0.5</f>
        <v>30.939927172757923</v>
      </c>
      <c r="BH76" s="2">
        <f>(AO76/AO$3)/BG76</f>
        <v>0.70176776942379282</v>
      </c>
      <c r="BI76" s="4">
        <f>(AJ76/AJ$3)/(AV76/AV$3)</f>
        <v>8.8665734589256608</v>
      </c>
      <c r="BJ76" s="4">
        <f>(AJ76/AJ$3)/(AN76/AN$3)</f>
        <v>3.031058924876167</v>
      </c>
      <c r="BK76" s="5"/>
      <c r="BL76" s="1"/>
      <c r="BM76" s="1"/>
      <c r="BP76" s="5"/>
      <c r="BQ76" s="4"/>
      <c r="BR76" s="4"/>
      <c r="BS76" s="4"/>
      <c r="BT76" s="5"/>
      <c r="BU76" s="4"/>
      <c r="BV76" s="4"/>
      <c r="BW76" s="4"/>
      <c r="BX76" s="5"/>
      <c r="BY76" s="4"/>
      <c r="BZ76" s="4"/>
      <c r="CA76" s="4"/>
    </row>
    <row r="77" spans="1:79" x14ac:dyDescent="0.25">
      <c r="A77" s="9" t="s">
        <v>105</v>
      </c>
      <c r="AJ77">
        <v>52.88</v>
      </c>
      <c r="AK77">
        <v>105.4</v>
      </c>
      <c r="AL77">
        <v>12.52</v>
      </c>
      <c r="AM77">
        <v>47.51</v>
      </c>
      <c r="AN77">
        <v>9.07</v>
      </c>
      <c r="AO77">
        <v>1.917</v>
      </c>
      <c r="AP77">
        <v>8.0389999999999997</v>
      </c>
      <c r="AQ77">
        <v>1.1539999999999999</v>
      </c>
      <c r="AR77">
        <v>6.7089999999999996</v>
      </c>
      <c r="AS77">
        <v>1.288</v>
      </c>
      <c r="AT77">
        <v>3.6230000000000002</v>
      </c>
      <c r="AU77">
        <v>0.51160000000000005</v>
      </c>
      <c r="AV77">
        <v>3.3679999999999999</v>
      </c>
      <c r="AW77">
        <v>0.4788</v>
      </c>
      <c r="BG77" s="4">
        <f>((AN77/AN$3)*(AP77/AP$3))^0.5</f>
        <v>32.117220596882291</v>
      </c>
      <c r="BH77" s="2">
        <f>(AO77/AO$3)/BG77</f>
        <v>0.68606443363158387</v>
      </c>
      <c r="BI77" s="4">
        <f>(AJ77/AJ$3)/(AV77/AV$3)</f>
        <v>10.609745836758208</v>
      </c>
      <c r="BJ77" s="4">
        <f>(AJ77/AJ$3)/(AN77/AN$3)</f>
        <v>3.6696958863697136</v>
      </c>
      <c r="BK77" s="5"/>
      <c r="BL77" s="1"/>
      <c r="BM77" s="1"/>
      <c r="BP77" s="5"/>
      <c r="BQ77" s="4"/>
      <c r="BR77" s="4"/>
      <c r="BS77" s="4"/>
      <c r="BT77" s="5"/>
      <c r="BU77" s="4"/>
      <c r="BV77" s="4"/>
      <c r="BW77" s="4"/>
      <c r="BX77" s="5"/>
      <c r="BY77" s="4"/>
      <c r="BZ77" s="4"/>
      <c r="CA77" s="4"/>
    </row>
    <row r="78" spans="1:79" x14ac:dyDescent="0.25">
      <c r="A78" s="9" t="s">
        <v>106</v>
      </c>
      <c r="AJ78">
        <v>49.99</v>
      </c>
      <c r="AK78">
        <v>99</v>
      </c>
      <c r="AL78">
        <v>11.73</v>
      </c>
      <c r="AM78">
        <v>46.35</v>
      </c>
      <c r="AN78">
        <v>9.18</v>
      </c>
      <c r="AO78">
        <v>1.9450000000000001</v>
      </c>
      <c r="AP78">
        <v>8.1110000000000007</v>
      </c>
      <c r="AQ78">
        <v>1.151</v>
      </c>
      <c r="AR78">
        <v>6.6150000000000002</v>
      </c>
      <c r="AS78">
        <v>1.2649999999999999</v>
      </c>
      <c r="AT78">
        <v>3.5430000000000001</v>
      </c>
      <c r="AU78">
        <v>0.4985</v>
      </c>
      <c r="AV78">
        <v>3.2890000000000001</v>
      </c>
      <c r="AW78">
        <v>0.4657</v>
      </c>
      <c r="BG78" s="4">
        <f>((AN78/AN$3)*(AP78/AP$3))^0.5</f>
        <v>32.455764100951676</v>
      </c>
      <c r="BH78" s="2">
        <f>(AO78/AO$3)/BG78</f>
        <v>0.68882438785118372</v>
      </c>
      <c r="BI78" s="4">
        <f>(AJ78/AJ$3)/(AV78/AV$3)</f>
        <v>10.270814365115987</v>
      </c>
      <c r="BJ78" s="4">
        <f>(AJ78/AJ$3)/(AN78/AN$3)</f>
        <v>3.4275703015084331</v>
      </c>
      <c r="BK78" s="5"/>
      <c r="BL78" s="1"/>
      <c r="BM78" s="1"/>
      <c r="BP78" s="5"/>
      <c r="BQ78" s="4"/>
      <c r="BR78" s="4"/>
      <c r="BS78" s="4"/>
      <c r="BT78" s="5"/>
      <c r="BU78" s="4"/>
      <c r="BV78" s="4"/>
      <c r="BW78" s="4"/>
      <c r="BX78" s="5"/>
      <c r="BY78" s="4"/>
      <c r="BZ78" s="4"/>
      <c r="CA78" s="4"/>
    </row>
    <row r="79" spans="1:79" x14ac:dyDescent="0.25">
      <c r="A79" s="9" t="s">
        <v>107</v>
      </c>
      <c r="AJ79">
        <v>52.21</v>
      </c>
      <c r="AK79">
        <v>102.5</v>
      </c>
      <c r="AL79">
        <v>12.33</v>
      </c>
      <c r="AM79">
        <v>48.52</v>
      </c>
      <c r="AN79">
        <v>9.6300000000000008</v>
      </c>
      <c r="AO79">
        <v>1.956</v>
      </c>
      <c r="AP79">
        <v>8.4559999999999995</v>
      </c>
      <c r="AQ79">
        <v>1.2130000000000001</v>
      </c>
      <c r="AR79">
        <v>6.9240000000000004</v>
      </c>
      <c r="AS79">
        <v>1.304</v>
      </c>
      <c r="AT79">
        <v>3.601</v>
      </c>
      <c r="AU79">
        <v>0.50229999999999997</v>
      </c>
      <c r="AV79">
        <v>3.29</v>
      </c>
      <c r="AW79">
        <v>0.46010000000000001</v>
      </c>
      <c r="BG79" s="4">
        <f>((AN79/AN$3)*(AP79/AP$3))^0.5</f>
        <v>33.941335569620037</v>
      </c>
      <c r="BH79" s="2">
        <f>(AO79/AO$3)/BG79</f>
        <v>0.66240052854058451</v>
      </c>
      <c r="BI79" s="4">
        <f>(AJ79/AJ$3)/(AV79/AV$3)</f>
        <v>10.723669281034926</v>
      </c>
      <c r="BJ79" s="4">
        <f>(AJ79/AJ$3)/(AN79/AN$3)</f>
        <v>3.4125051991817119</v>
      </c>
      <c r="BK79" s="5"/>
      <c r="BL79" s="1"/>
      <c r="BM79" s="1"/>
      <c r="BP79" s="5"/>
      <c r="BQ79" s="4"/>
      <c r="BR79" s="4"/>
      <c r="BS79" s="4"/>
      <c r="BT79" s="5"/>
      <c r="BU79" s="4"/>
      <c r="BV79" s="4"/>
      <c r="BW79" s="4"/>
      <c r="BX79" s="5"/>
      <c r="BY79" s="4"/>
      <c r="BZ79" s="4"/>
      <c r="CA79" s="4"/>
    </row>
    <row r="80" spans="1:79" x14ac:dyDescent="0.25">
      <c r="A80" s="9" t="s">
        <v>108</v>
      </c>
      <c r="AJ80">
        <v>52.59</v>
      </c>
      <c r="AK80">
        <v>105.6</v>
      </c>
      <c r="AL80">
        <v>12.88</v>
      </c>
      <c r="AM80">
        <v>48.66</v>
      </c>
      <c r="AN80">
        <v>9.52</v>
      </c>
      <c r="AO80">
        <v>1.9550000000000001</v>
      </c>
      <c r="AP80">
        <v>8.4570000000000007</v>
      </c>
      <c r="AQ80">
        <v>1.216</v>
      </c>
      <c r="AR80">
        <v>6.9749999999999996</v>
      </c>
      <c r="AS80">
        <v>1.321</v>
      </c>
      <c r="AT80">
        <v>3.661</v>
      </c>
      <c r="AU80">
        <v>0.51049999999999995</v>
      </c>
      <c r="AV80">
        <v>3.3170000000000002</v>
      </c>
      <c r="AW80">
        <v>0.46850000000000003</v>
      </c>
      <c r="BG80" s="4">
        <f>((AN80/AN$3)*(AP80/AP$3))^0.5</f>
        <v>33.748924412340891</v>
      </c>
      <c r="BH80" s="2">
        <f>(AO80/AO$3)/BG80</f>
        <v>0.66583646024579912</v>
      </c>
      <c r="BI80" s="4">
        <f>(AJ80/AJ$3)/(AV80/AV$3)</f>
        <v>10.713794596246403</v>
      </c>
      <c r="BJ80" s="4">
        <f>(AJ80/AJ$3)/(AN80/AN$3)</f>
        <v>3.4770596249398946</v>
      </c>
      <c r="BK80" s="5"/>
      <c r="BL80" s="1"/>
      <c r="BM80" s="1"/>
      <c r="BP80" s="5"/>
      <c r="BQ80" s="4"/>
      <c r="BR80" s="4"/>
      <c r="BS80" s="4"/>
      <c r="BT80" s="5"/>
      <c r="BU80" s="4"/>
      <c r="BV80" s="4"/>
      <c r="BW80" s="4"/>
      <c r="BX80" s="5"/>
      <c r="BY80" s="4"/>
      <c r="BZ80" s="4"/>
      <c r="CA80" s="4"/>
    </row>
    <row r="81" spans="1:79" x14ac:dyDescent="0.25">
      <c r="A81" s="9" t="s">
        <v>109</v>
      </c>
      <c r="AJ81">
        <v>49.26</v>
      </c>
      <c r="AK81">
        <v>96.1</v>
      </c>
      <c r="AL81">
        <v>12.37</v>
      </c>
      <c r="AM81">
        <v>47.47</v>
      </c>
      <c r="AN81">
        <v>9.57</v>
      </c>
      <c r="AO81">
        <v>2.0579999999999998</v>
      </c>
      <c r="AP81">
        <v>8.6780000000000008</v>
      </c>
      <c r="AQ81">
        <v>1.2549999999999999</v>
      </c>
      <c r="AR81">
        <v>7.2210000000000001</v>
      </c>
      <c r="AS81">
        <v>1.3580000000000001</v>
      </c>
      <c r="AT81">
        <v>3.7349999999999999</v>
      </c>
      <c r="AU81">
        <v>0.52829999999999999</v>
      </c>
      <c r="AV81">
        <v>3.4449999999999998</v>
      </c>
      <c r="AW81">
        <v>0.48470000000000002</v>
      </c>
      <c r="BG81" s="4">
        <f>((AN81/AN$3)*(AP81/AP$3))^0.5</f>
        <v>34.276706722148106</v>
      </c>
      <c r="BH81" s="2">
        <f>(AO81/AO$3)/BG81</f>
        <v>0.69012383848732373</v>
      </c>
      <c r="BI81" s="4">
        <f>(AJ81/AJ$3)/(AV81/AV$3)</f>
        <v>9.6625287210861224</v>
      </c>
      <c r="BJ81" s="4">
        <f>(AJ81/AJ$3)/(AN81/AN$3)</f>
        <v>3.2398759748191299</v>
      </c>
      <c r="BK81" s="5"/>
      <c r="BL81" s="1"/>
      <c r="BM81" s="1"/>
      <c r="BP81" s="5"/>
      <c r="BQ81" s="4"/>
      <c r="BR81" s="4"/>
      <c r="BS81" s="4"/>
      <c r="BT81" s="5"/>
      <c r="BU81" s="4"/>
      <c r="BV81" s="4"/>
      <c r="BW81" s="4"/>
      <c r="BX81" s="5"/>
      <c r="BY81" s="4"/>
      <c r="BZ81" s="4"/>
      <c r="CA81" s="4"/>
    </row>
    <row r="82" spans="1:79" x14ac:dyDescent="0.25">
      <c r="A82" s="9" t="s">
        <v>110</v>
      </c>
      <c r="AJ82">
        <v>56.98</v>
      </c>
      <c r="AK82">
        <v>110.2</v>
      </c>
      <c r="AL82">
        <v>13.98</v>
      </c>
      <c r="AM82">
        <v>52.62</v>
      </c>
      <c r="AN82">
        <v>10.27</v>
      </c>
      <c r="AO82">
        <v>2.1800000000000002</v>
      </c>
      <c r="AP82">
        <v>9.109</v>
      </c>
      <c r="AQ82">
        <v>1.302</v>
      </c>
      <c r="AR82">
        <v>7.484</v>
      </c>
      <c r="AS82">
        <v>1.4239999999999999</v>
      </c>
      <c r="AT82">
        <v>3.9620000000000002</v>
      </c>
      <c r="AU82">
        <v>0.55669999999999997</v>
      </c>
      <c r="AV82">
        <v>3.6440000000000001</v>
      </c>
      <c r="AW82">
        <v>0.51529999999999998</v>
      </c>
      <c r="BG82" s="4">
        <f>((AN82/AN$3)*(AP82/AP$3))^0.5</f>
        <v>36.379260747962697</v>
      </c>
      <c r="BH82" s="2">
        <f>(AO82/AO$3)/BG82</f>
        <v>0.68878450933808721</v>
      </c>
      <c r="BI82" s="4">
        <f>(AJ82/AJ$3)/(AV82/AV$3)</f>
        <v>10.566464375764573</v>
      </c>
      <c r="BJ82" s="4">
        <f>(AJ82/AJ$3)/(AN82/AN$3)</f>
        <v>3.4921904226219067</v>
      </c>
      <c r="BK82" s="5"/>
      <c r="BL82" s="1"/>
      <c r="BM82" s="1"/>
      <c r="BP82" s="5"/>
      <c r="BQ82" s="4"/>
      <c r="BR82" s="4"/>
      <c r="BS82" s="4"/>
      <c r="BT82" s="5"/>
      <c r="BU82" s="4"/>
      <c r="BV82" s="4"/>
      <c r="BW82" s="4"/>
      <c r="BX82" s="5"/>
      <c r="BY82" s="4"/>
      <c r="BZ82" s="4"/>
      <c r="CA82" s="4"/>
    </row>
    <row r="83" spans="1:79" x14ac:dyDescent="0.25">
      <c r="A83" s="9" t="s">
        <v>111</v>
      </c>
      <c r="AJ83">
        <v>59.24</v>
      </c>
      <c r="AK83">
        <v>116.9</v>
      </c>
      <c r="AL83">
        <v>14.4</v>
      </c>
      <c r="AM83">
        <v>53.79</v>
      </c>
      <c r="AN83">
        <v>10.4</v>
      </c>
      <c r="AO83">
        <v>2.1869999999999998</v>
      </c>
      <c r="AP83">
        <v>9.1219999999999999</v>
      </c>
      <c r="AQ83">
        <v>1.3</v>
      </c>
      <c r="AR83">
        <v>7.4720000000000004</v>
      </c>
      <c r="AS83">
        <v>1.425</v>
      </c>
      <c r="AT83">
        <v>3.98</v>
      </c>
      <c r="AU83">
        <v>0.56010000000000004</v>
      </c>
      <c r="AV83">
        <v>3.7080000000000002</v>
      </c>
      <c r="AW83">
        <v>0.52139999999999997</v>
      </c>
      <c r="BG83" s="4">
        <f>((AN83/AN$3)*(AP83/AP$3))^0.5</f>
        <v>36.634899156862481</v>
      </c>
      <c r="BH83" s="2">
        <f>(AO83/AO$3)/BG83</f>
        <v>0.68617442965647957</v>
      </c>
      <c r="BI83" s="4">
        <f>(AJ83/AJ$3)/(AV83/AV$3)</f>
        <v>10.795951900155492</v>
      </c>
      <c r="BJ83" s="4">
        <f>(AJ83/AJ$3)/(AN83/AN$3)</f>
        <v>3.5853175434919309</v>
      </c>
      <c r="BK83" s="5"/>
      <c r="BL83" s="1"/>
      <c r="BM83" s="1"/>
      <c r="BP83" s="5"/>
      <c r="BQ83" s="4"/>
      <c r="BR83" s="4"/>
      <c r="BS83" s="4"/>
      <c r="BT83" s="5"/>
      <c r="BU83" s="4"/>
      <c r="BV83" s="4"/>
      <c r="BW83" s="4"/>
      <c r="BX83" s="5"/>
      <c r="BY83" s="4"/>
      <c r="BZ83" s="4"/>
      <c r="CA83" s="4"/>
    </row>
    <row r="84" spans="1:79" x14ac:dyDescent="0.25">
      <c r="A84" s="9" t="s">
        <v>112</v>
      </c>
      <c r="AJ84">
        <v>50.71</v>
      </c>
      <c r="AK84">
        <v>97.5</v>
      </c>
      <c r="AL84">
        <v>12.28</v>
      </c>
      <c r="AM84">
        <v>46.18</v>
      </c>
      <c r="AN84">
        <v>9.02</v>
      </c>
      <c r="AO84">
        <v>1.927</v>
      </c>
      <c r="AP84">
        <v>8.0679999999999996</v>
      </c>
      <c r="AQ84">
        <v>1.167</v>
      </c>
      <c r="AR84">
        <v>6.7939999999999996</v>
      </c>
      <c r="AS84">
        <v>1.3120000000000001</v>
      </c>
      <c r="AT84">
        <v>3.6880000000000002</v>
      </c>
      <c r="AU84">
        <v>0.51870000000000005</v>
      </c>
      <c r="AV84">
        <v>3.3660000000000001</v>
      </c>
      <c r="AW84">
        <v>0.48330000000000001</v>
      </c>
      <c r="BG84" s="4">
        <f>((AN84/AN$3)*(AP84/AP$3))^0.5</f>
        <v>32.086290440559132</v>
      </c>
      <c r="BH84" s="2">
        <f>(AO84/AO$3)/BG84</f>
        <v>0.69030807186604615</v>
      </c>
      <c r="BI84" s="4">
        <f>(AJ84/AJ$3)/(AV84/AV$3)</f>
        <v>10.180406404160212</v>
      </c>
      <c r="BJ84" s="4">
        <f>(AJ84/AJ$3)/(AN84/AN$3)</f>
        <v>3.5386123479763412</v>
      </c>
      <c r="BK84" s="5"/>
      <c r="BL84" s="1"/>
      <c r="BM84" s="1"/>
      <c r="BP84" s="5"/>
      <c r="BQ84" s="4"/>
      <c r="BR84" s="4"/>
      <c r="BS84" s="4"/>
      <c r="BT84" s="5"/>
      <c r="BU84" s="4"/>
      <c r="BV84" s="4"/>
      <c r="BW84" s="4"/>
      <c r="BX84" s="5"/>
      <c r="BY84" s="4"/>
      <c r="BZ84" s="4"/>
      <c r="CA84" s="4"/>
    </row>
    <row r="85" spans="1:79" x14ac:dyDescent="0.25">
      <c r="A85" s="9" t="s">
        <v>113</v>
      </c>
      <c r="AJ85">
        <v>51.83</v>
      </c>
      <c r="AK85">
        <v>100.2</v>
      </c>
      <c r="AL85">
        <v>12.36</v>
      </c>
      <c r="AM85">
        <v>46.28</v>
      </c>
      <c r="AN85">
        <v>8.9700000000000006</v>
      </c>
      <c r="AO85">
        <v>1.8879999999999999</v>
      </c>
      <c r="AP85">
        <v>7.8559999999999999</v>
      </c>
      <c r="AQ85">
        <v>1.109</v>
      </c>
      <c r="AR85">
        <v>6.3280000000000003</v>
      </c>
      <c r="AS85">
        <v>1.2030000000000001</v>
      </c>
      <c r="AT85">
        <v>3.3490000000000002</v>
      </c>
      <c r="AU85">
        <v>0.47089999999999999</v>
      </c>
      <c r="AV85">
        <v>3.105</v>
      </c>
      <c r="AW85">
        <v>0.43830000000000002</v>
      </c>
      <c r="BG85" s="4">
        <f>((AN85/AN$3)*(AP85/AP$3))^0.5</f>
        <v>31.574047335679968</v>
      </c>
      <c r="BH85" s="2">
        <f>(AO85/AO$3)/BG85</f>
        <v>0.68730971340389957</v>
      </c>
      <c r="BI85" s="4">
        <f>(AJ85/AJ$3)/(AV85/AV$3)</f>
        <v>11.279899257153136</v>
      </c>
      <c r="BJ85" s="4">
        <f>(AJ85/AJ$3)/(AN85/AN$3)</f>
        <v>3.6369278156981033</v>
      </c>
      <c r="BK85" s="5"/>
      <c r="BL85" s="1"/>
      <c r="BM85" s="1"/>
      <c r="BP85" s="5"/>
      <c r="BQ85" s="4"/>
      <c r="BR85" s="4"/>
      <c r="BS85" s="4"/>
      <c r="BT85" s="5"/>
      <c r="BU85" s="4"/>
      <c r="BV85" s="4"/>
      <c r="BW85" s="4"/>
      <c r="BX85" s="5"/>
      <c r="BY85" s="4"/>
      <c r="BZ85" s="4"/>
      <c r="CA85" s="4"/>
    </row>
  </sheetData>
  <pageMargins left="0.25" right="0.25" top="0.75" bottom="0.75" header="0.3" footer="0.3"/>
  <pageSetup scale="2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elemental results</vt:lpstr>
    </vt:vector>
  </TitlesOfParts>
  <Company>Wesleyan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Royer, Dana</dc:creator>
  <cp:lastModifiedBy>Royer, Dana</cp:lastModifiedBy>
  <dcterms:created xsi:type="dcterms:W3CDTF">2017-08-04T19:40:47Z</dcterms:created>
  <dcterms:modified xsi:type="dcterms:W3CDTF">2017-08-14T19:02:48Z</dcterms:modified>
</cp:coreProperties>
</file>